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venb\Documents\Benutzerdefinierte Office-Vorlagen\"/>
    </mc:Choice>
  </mc:AlternateContent>
  <xr:revisionPtr revIDLastSave="0" documentId="8_{2F48E010-AAC1-4EB2-A80D-86B1B45B9277}" xr6:coauthVersionLast="45" xr6:coauthVersionMax="45" xr10:uidLastSave="{00000000-0000-0000-0000-000000000000}"/>
  <bookViews>
    <workbookView xWindow="-1635" yWindow="-19590" windowWidth="27795" windowHeight="18405" tabRatio="452" xr2:uid="{00000000-000D-0000-FFFF-FFFF00000000}"/>
  </bookViews>
  <sheets>
    <sheet name="Radiatoren (A)" sheetId="1" r:id="rId1"/>
    <sheet name="Radiatoren (B)" sheetId="5" r:id="rId2"/>
    <sheet name="Fußbodenheizung (A)" sheetId="6" r:id="rId3"/>
    <sheet name="Fußbodenheizung (B)" sheetId="7" r:id="rId4"/>
  </sheets>
  <definedNames>
    <definedName name="_xlnm.Print_Area" localSheetId="2">'Fußbodenheizung (A)'!$A$1:$BB$64</definedName>
    <definedName name="_xlnm.Print_Area" localSheetId="3">'Fußbodenheizung (B)'!$A$1:$BB$63</definedName>
    <definedName name="_xlnm.Print_Area" localSheetId="0">'Radiatoren (A)'!$A$1:$BB$65</definedName>
    <definedName name="_xlnm.Print_Area" localSheetId="1">'Radiatoren (B)'!$A$1:$BB$63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7" l="1"/>
  <c r="I23" i="7"/>
  <c r="I35" i="6"/>
  <c r="I49" i="6" s="1"/>
  <c r="V59" i="6" s="1"/>
  <c r="I24" i="6"/>
  <c r="I31" i="5"/>
  <c r="I20" i="5"/>
  <c r="I21" i="1"/>
  <c r="P53" i="1" s="1"/>
  <c r="I32" i="1"/>
  <c r="W45" i="7"/>
  <c r="AU31" i="7" s="1"/>
  <c r="W46" i="6"/>
  <c r="AI43" i="6" s="1"/>
  <c r="W42" i="5"/>
  <c r="Q58" i="5" s="1"/>
  <c r="D53" i="1"/>
  <c r="V43" i="1"/>
  <c r="Q60" i="1" s="1"/>
  <c r="I48" i="7" l="1"/>
  <c r="P58" i="7" s="1"/>
  <c r="U53" i="1"/>
  <c r="V59" i="1" s="1"/>
  <c r="AI42" i="7"/>
  <c r="BA31" i="7"/>
  <c r="Q31" i="7"/>
  <c r="AC31" i="7"/>
  <c r="Q59" i="7"/>
  <c r="W31" i="7"/>
  <c r="AI31" i="7"/>
  <c r="W42" i="7"/>
  <c r="AC42" i="7"/>
  <c r="I45" i="5"/>
  <c r="P57" i="5" s="1"/>
  <c r="AE58" i="6"/>
  <c r="AE56" i="6"/>
  <c r="AE55" i="6"/>
  <c r="AE64" i="6"/>
  <c r="AE54" i="6"/>
  <c r="AE63" i="6"/>
  <c r="AE52" i="6"/>
  <c r="AE53" i="6"/>
  <c r="AE62" i="6"/>
  <c r="AE51" i="6"/>
  <c r="AE57" i="6"/>
  <c r="BA32" i="6"/>
  <c r="AO31" i="7"/>
  <c r="P59" i="6"/>
  <c r="W32" i="6"/>
  <c r="AC32" i="6"/>
  <c r="V58" i="7"/>
  <c r="AU32" i="6"/>
  <c r="Q43" i="6"/>
  <c r="AO32" i="6"/>
  <c r="BA42" i="7"/>
  <c r="AI32" i="6"/>
  <c r="Q60" i="6"/>
  <c r="W43" i="6"/>
  <c r="AU42" i="7"/>
  <c r="AC43" i="6"/>
  <c r="Q42" i="7"/>
  <c r="BA43" i="6"/>
  <c r="AO42" i="7"/>
  <c r="AU43" i="6"/>
  <c r="AO43" i="6"/>
  <c r="Q32" i="6"/>
  <c r="V57" i="5" l="1"/>
  <c r="AE53" i="5" s="1"/>
  <c r="P59" i="1"/>
  <c r="AE51" i="1"/>
  <c r="AE50" i="1"/>
  <c r="AE59" i="1"/>
  <c r="AE49" i="1"/>
  <c r="AE61" i="1"/>
  <c r="AE54" i="1"/>
  <c r="AE60" i="1"/>
  <c r="AE48" i="1"/>
  <c r="AE55" i="1"/>
  <c r="AE53" i="1"/>
  <c r="AE52" i="1"/>
  <c r="AE55" i="7"/>
  <c r="AE53" i="7"/>
  <c r="AE52" i="7"/>
  <c r="AE61" i="7"/>
  <c r="AE51" i="7"/>
  <c r="AE50" i="7"/>
  <c r="AE56" i="7"/>
  <c r="AE54" i="7"/>
  <c r="AE63" i="7"/>
  <c r="AE57" i="7"/>
  <c r="AE62" i="7"/>
  <c r="AE52" i="5" l="1"/>
  <c r="AE54" i="5"/>
  <c r="AE49" i="5"/>
  <c r="AE58" i="5"/>
  <c r="AE50" i="5"/>
  <c r="AE47" i="5"/>
  <c r="AE59" i="5"/>
  <c r="AE51" i="5"/>
  <c r="AE48" i="5"/>
  <c r="AE60" i="5"/>
</calcChain>
</file>

<file path=xl/sharedStrings.xml><?xml version="1.0" encoding="utf-8"?>
<sst xmlns="http://schemas.openxmlformats.org/spreadsheetml/2006/main" count="796" uniqueCount="110">
  <si>
    <t xml:space="preserve">Hydraulischer Abgleich in bestehenden Gebäuden </t>
  </si>
  <si>
    <t>A)</t>
  </si>
  <si>
    <t>B)</t>
  </si>
  <si>
    <t>mm</t>
  </si>
  <si>
    <t>W</t>
  </si>
  <si>
    <t xml:space="preserve"> Baulänge:</t>
  </si>
  <si>
    <t xml:space="preserve"> Bauhöhe:</t>
  </si>
  <si>
    <t xml:space="preserve"> Bautiefe:</t>
  </si>
  <si>
    <t xml:space="preserve"> Wärmeleistung:</t>
  </si>
  <si>
    <t>Raumgröße:</t>
  </si>
  <si>
    <t>m²</t>
  </si>
  <si>
    <t xml:space="preserve"> Summe Wärmeleistung</t>
  </si>
  <si>
    <t xml:space="preserve"> Verteiler:</t>
  </si>
  <si>
    <t>°C</t>
  </si>
  <si>
    <t>K</t>
  </si>
  <si>
    <r>
      <t xml:space="preserve"> Rücklauftemperatur T</t>
    </r>
    <r>
      <rPr>
        <vertAlign val="subscript"/>
        <sz val="7"/>
        <rFont val="Arial Narrow"/>
        <family val="2"/>
      </rPr>
      <t>RL</t>
    </r>
  </si>
  <si>
    <t>Berechnung der Volumenströme für den Strangabgleich:</t>
  </si>
  <si>
    <t>W/m²</t>
  </si>
  <si>
    <t>=</t>
  </si>
  <si>
    <r>
      <t xml:space="preserve">Heizlast Q [W] = spezifische Heizlast </t>
    </r>
    <r>
      <rPr>
        <sz val="9"/>
        <rFont val="Arial"/>
      </rPr>
      <t>[W/m²] x Summe aller Raumflächen</t>
    </r>
  </si>
  <si>
    <t>Heizlast Q [W] = Summe Wärmeleistung Strang</t>
  </si>
  <si>
    <t>Volumenstrom im Strang:</t>
  </si>
  <si>
    <t>V</t>
  </si>
  <si>
    <t>.</t>
  </si>
  <si>
    <t>Q</t>
  </si>
  <si>
    <t>l</t>
  </si>
  <si>
    <t>min</t>
  </si>
  <si>
    <t>Erfahrungswerte für die spezifische Heizlast bestehender Gebäude zur Abschätzung der Heizlast</t>
  </si>
  <si>
    <t>Baujahr</t>
  </si>
  <si>
    <t>bis 1970, ungedämmt</t>
  </si>
  <si>
    <t>1977 bis 1984</t>
  </si>
  <si>
    <t>1985 bis 1995</t>
  </si>
  <si>
    <t>Neubau, KfW 40/60</t>
  </si>
  <si>
    <t>Neubau, EnEV</t>
  </si>
  <si>
    <t>Passivhaus</t>
  </si>
  <si>
    <t>spezifische Heizlast</t>
  </si>
  <si>
    <t>l/min</t>
  </si>
  <si>
    <t xml:space="preserve"> Heizkörper</t>
  </si>
  <si>
    <t>Anzahl Stockwerke</t>
  </si>
  <si>
    <t xml:space="preserve"> Anzahl der Heizkörper:</t>
  </si>
  <si>
    <t>120…180 W/m²</t>
  </si>
  <si>
    <t>70…100 W/m²</t>
  </si>
  <si>
    <t>50…70 W/m²</t>
  </si>
  <si>
    <t>40…50 W/m²</t>
  </si>
  <si>
    <t>20…30 W/m²</t>
  </si>
  <si>
    <t>10…15 W/m²</t>
  </si>
  <si>
    <t xml:space="preserve"> Auswahl:</t>
  </si>
  <si>
    <t>Heizlast</t>
  </si>
  <si>
    <t>W/m²  x</t>
  </si>
  <si>
    <r>
      <t xml:space="preserve">Temperaturdifferenz </t>
    </r>
    <r>
      <rPr>
        <sz val="7.5"/>
        <rFont val="Symbol"/>
        <family val="1"/>
        <charset val="2"/>
      </rPr>
      <t>D</t>
    </r>
    <r>
      <rPr>
        <sz val="7.5"/>
        <rFont val="Arial Narrow"/>
        <family val="2"/>
      </rPr>
      <t>T</t>
    </r>
  </si>
  <si>
    <r>
      <t>c x (T</t>
    </r>
    <r>
      <rPr>
        <vertAlign val="subscript"/>
        <sz val="9"/>
        <rFont val="Arial"/>
        <family val="2"/>
      </rPr>
      <t>VL</t>
    </r>
    <r>
      <rPr>
        <sz val="9"/>
        <rFont val="Arial"/>
      </rPr>
      <t>-T</t>
    </r>
    <r>
      <rPr>
        <vertAlign val="subscript"/>
        <sz val="9"/>
        <rFont val="Arial"/>
        <family val="2"/>
      </rPr>
      <t>RL</t>
    </r>
    <r>
      <rPr>
        <sz val="9"/>
        <rFont val="Arial"/>
      </rPr>
      <t>)</t>
    </r>
  </si>
  <si>
    <t>Die Formel enthält die Umrechnung der Einheit [l/h] in [l/min]</t>
  </si>
  <si>
    <t>c  x</t>
  </si>
  <si>
    <t>c =</t>
  </si>
  <si>
    <t>Konstante für die spezifische Wärmekapazität von Wasser (1,163 Wh / l x K)</t>
  </si>
  <si>
    <t>Auswahl Abgleichventil</t>
  </si>
  <si>
    <t>DN 15</t>
  </si>
  <si>
    <t>DN 20</t>
  </si>
  <si>
    <t>DN 25</t>
  </si>
  <si>
    <t>DN 32</t>
  </si>
  <si>
    <t>DN 40</t>
  </si>
  <si>
    <t>DN 50</t>
  </si>
  <si>
    <t>Dimension</t>
  </si>
  <si>
    <t>Messbereich</t>
  </si>
  <si>
    <t>TacoSetter Bypass 100</t>
  </si>
  <si>
    <t>TacoSetter Bypass Flansch</t>
  </si>
  <si>
    <t>DN 65</t>
  </si>
  <si>
    <t>DN 80</t>
  </si>
  <si>
    <t>DN 100</t>
  </si>
  <si>
    <r>
      <t>Vorlauftemperatur T</t>
    </r>
    <r>
      <rPr>
        <vertAlign val="subscript"/>
        <sz val="7.5"/>
        <color indexed="10"/>
        <rFont val="Arial Narrow"/>
        <family val="2"/>
      </rPr>
      <t>VL</t>
    </r>
  </si>
  <si>
    <t>Summe Wärmeleistung</t>
  </si>
  <si>
    <t>Strang:</t>
  </si>
  <si>
    <r>
      <t xml:space="preserve">       Temperaturdifferenz </t>
    </r>
    <r>
      <rPr>
        <sz val="7"/>
        <rFont val="Symbol"/>
        <family val="1"/>
        <charset val="2"/>
      </rPr>
      <t>D</t>
    </r>
    <r>
      <rPr>
        <sz val="7"/>
        <rFont val="Arial Narrow"/>
        <family val="2"/>
      </rPr>
      <t>T
 Vorlauftemperatur T</t>
    </r>
    <r>
      <rPr>
        <vertAlign val="subscript"/>
        <sz val="7"/>
        <rFont val="Arial Narrow"/>
        <family val="2"/>
      </rPr>
      <t>VL</t>
    </r>
  </si>
  <si>
    <t>50-200 l/min</t>
  </si>
  <si>
    <t>30-120 l/min</t>
  </si>
  <si>
    <t>20-70 l/min</t>
  </si>
  <si>
    <t>60-325 l/min</t>
  </si>
  <si>
    <t>75-450 l/min</t>
  </si>
  <si>
    <t>100-650 l/min</t>
  </si>
  <si>
    <t>10-40 l/min</t>
  </si>
  <si>
    <t>6-20 l/min</t>
  </si>
  <si>
    <t>8-30 l/min</t>
  </si>
  <si>
    <t>4-15 l/min</t>
  </si>
  <si>
    <t>2-8 l/min</t>
  </si>
  <si>
    <t>Korrekturfaktoren für Wärmedurchgangswerte verschiedener Bodenbeläge</t>
  </si>
  <si>
    <t xml:space="preserve">Fliesenbelag: </t>
  </si>
  <si>
    <t xml:space="preserve">Laminatboden: </t>
  </si>
  <si>
    <t xml:space="preserve">Teppich-, Parkettboden: </t>
  </si>
  <si>
    <r>
      <t>Korrekturfaktor f</t>
    </r>
    <r>
      <rPr>
        <vertAlign val="subscript"/>
        <sz val="7"/>
        <rFont val="Arial Narrow"/>
        <family val="2"/>
      </rPr>
      <t>B</t>
    </r>
    <r>
      <rPr>
        <sz val="7"/>
        <rFont val="Arial Narrow"/>
        <family val="2"/>
      </rPr>
      <t>:</t>
    </r>
  </si>
  <si>
    <t>Durchflussmenge:</t>
  </si>
  <si>
    <t xml:space="preserve">Durchflussmenge: </t>
  </si>
  <si>
    <t>Anzahl der Heizkreise:</t>
  </si>
  <si>
    <t>Durchflussmenge</t>
  </si>
  <si>
    <r>
      <t>Rücklauftemperatur T</t>
    </r>
    <r>
      <rPr>
        <vertAlign val="subscript"/>
        <sz val="7"/>
        <rFont val="Arial Narrow"/>
        <family val="2"/>
      </rPr>
      <t>RL</t>
    </r>
  </si>
  <si>
    <t>Berechnung der Volumenströme für den Hydraulischen Abgleich:</t>
  </si>
  <si>
    <r>
      <t>f</t>
    </r>
    <r>
      <rPr>
        <vertAlign val="subscript"/>
        <sz val="7.5"/>
        <rFont val="Arial"/>
        <family val="2"/>
      </rPr>
      <t>B</t>
    </r>
    <r>
      <rPr>
        <sz val="7.5"/>
        <rFont val="Arial"/>
      </rPr>
      <t xml:space="preserve"> =</t>
    </r>
  </si>
  <si>
    <r>
      <t xml:space="preserve">  Temperaturdifferenz </t>
    </r>
    <r>
      <rPr>
        <sz val="7"/>
        <rFont val="Symbol"/>
        <family val="1"/>
        <charset val="2"/>
      </rPr>
      <t>D</t>
    </r>
    <r>
      <rPr>
        <sz val="7"/>
        <rFont val="Arial Narrow"/>
        <family val="2"/>
      </rPr>
      <t>T
Vorlauftemperatur T</t>
    </r>
    <r>
      <rPr>
        <vertAlign val="subscript"/>
        <sz val="7"/>
        <rFont val="Arial Narrow"/>
        <family val="2"/>
      </rPr>
      <t>VL</t>
    </r>
  </si>
  <si>
    <t>Wärmeleistung:</t>
  </si>
  <si>
    <t xml:space="preserve"> Summe Raumflächen</t>
  </si>
  <si>
    <t>Drücken Sie nach Auswahl oder Eingabe jeweils die TAB-Taste.</t>
  </si>
  <si>
    <t xml:space="preserve">Ermittlung der Volumenströme für den statischen Strangabgleich von Heizungsanlagen mit Raumheizkörpern anhand der Heizlast oder des Wärmebedarfs bzw. der Wärmeleistung der vorhandenen Heizkörper sowie der Temperaturdifferenz des Heizsystems. </t>
  </si>
  <si>
    <r>
      <rPr>
        <b/>
        <sz val="7.5"/>
        <rFont val="Arial"/>
        <family val="2"/>
      </rPr>
      <t>Ermittlung über den Raumwärmebedarf bzw. die Heizkörper-Wärmeleistung:</t>
    </r>
    <r>
      <rPr>
        <sz val="7.5"/>
        <rFont val="Arial"/>
        <family val="2"/>
      </rPr>
      <t xml:space="preserve">
Der Wärmebedarf je Raum wird einer zugrundeliegenden Wärmebedarfsberechnung entnommen. Stehen diese Daten nicht zur Verfügung, können mit diesem Formblatt die vorhandenen Heizkörper aufgenommen werden. Mit diesen Daten kann die Wärmeleistung der Heizkörper anhand von Herstellerunterlagen bestimmt werden.
</t>
    </r>
  </si>
  <si>
    <t>Heizlast Q [W] = spezifische Heizlast [W/m²] x Summe aller Raumflächen</t>
  </si>
  <si>
    <r>
      <t>Rücklauftemperatur T</t>
    </r>
    <r>
      <rPr>
        <vertAlign val="subscript"/>
        <sz val="7.5"/>
        <color rgb="FF006187"/>
        <rFont val="Arial Narrow"/>
        <family val="2"/>
      </rPr>
      <t>RL</t>
    </r>
  </si>
  <si>
    <r>
      <rPr>
        <b/>
        <sz val="7.5"/>
        <color theme="0"/>
        <rFont val="Arial"/>
        <family val="2"/>
      </rPr>
      <t xml:space="preserve">Ermittlung über die Heizlast: </t>
    </r>
    <r>
      <rPr>
        <sz val="7.5"/>
        <color theme="0"/>
        <rFont val="Arial"/>
        <family val="2"/>
      </rPr>
      <t xml:space="preserve">
Die spezifische Gebäudeheizlast [W/m²] wird durch eine Heizlastberechnung nach DIN EN 12831 oder eine überschlägige Berechnungsmethode ermittelt.
Für eine grobe Abschätzung der Heizlast für bestehende Gebäude können die Kennwerte aus der nebenstehenden Tabelle herangezogen werden. Die Anwendung dieser Kennwerte ersetzt jedoch nicht eine genaue Berechnung der Heizlast.                       
</t>
    </r>
  </si>
  <si>
    <r>
      <rPr>
        <b/>
        <sz val="7.5"/>
        <rFont val="Arial"/>
        <family val="2"/>
      </rPr>
      <t xml:space="preserve">Ermittlung über die Heizlast: </t>
    </r>
    <r>
      <rPr>
        <sz val="7.5"/>
        <rFont val="Arial"/>
        <family val="2"/>
      </rPr>
      <t xml:space="preserve">
Die spezifische Gebäudeheizlast [W/m²] wird durch eine Heizlastberechnung nach DIN EN 12831 oder eine überschlägige Berechnungsmethode ermittelt.
Für eine grobe Abschätzung der Heizlast für bestehende Gebäude können die Kennwerte aus der nebenstehenden Tabelle herangezogen werden. Die Anwendung dieser Kennwerte ersetzt jedoch nicht eine genaue Berechnung der Heizlast.                       
</t>
    </r>
  </si>
  <si>
    <r>
      <rPr>
        <b/>
        <sz val="7.5"/>
        <color theme="1"/>
        <rFont val="Arial"/>
        <family val="2"/>
      </rPr>
      <t xml:space="preserve">Ermittlung über die Heizlast: </t>
    </r>
    <r>
      <rPr>
        <sz val="7.5"/>
        <color theme="1"/>
        <rFont val="Arial"/>
        <family val="2"/>
      </rPr>
      <t xml:space="preserve">
Die spezifische Gebäudeheizlast [W/m²] wird durch eine Heizlastberechnung nach DIN EN 12831 oder eine überschlägige Berechnungsmethode ermittelt.
Für eine grobe Abschätzung der Heizlast für bestehende Gebäude können die Kennwerte aus der nebenstehenden Tabelle herangezogen werden. Die Anwendung dieser Kennwerte ersetzt jedoch nicht eine genaue Berechnung der Heizlast.                       
</t>
    </r>
  </si>
  <si>
    <r>
      <rPr>
        <b/>
        <sz val="7.5"/>
        <color theme="0"/>
        <rFont val="Arial"/>
        <family val="2"/>
      </rPr>
      <t>Ermittlung über den Raumwärmebedarf bzw. die Heizkörper-Wärmeleistung:</t>
    </r>
    <r>
      <rPr>
        <sz val="7.5"/>
        <color theme="0"/>
        <rFont val="Arial"/>
        <family val="2"/>
      </rPr>
      <t xml:space="preserve">
Der Wärmebedarf je Raum wird einer zugrundeliegenden Wärmebedarfsberechnung entnommen. Stehen diese Daten nicht zur Verfügung, können mit diesem Formblatt die vorhandenen Heizkörper aufgenommen werden. Mit diesen Daten kann die Wärmeleistung der Heizkörper anhand von Herstellerunterlagen bestimmt werden.
</t>
    </r>
  </si>
  <si>
    <r>
      <rPr>
        <b/>
        <sz val="7.5"/>
        <color theme="0"/>
        <rFont val="Arial"/>
        <family val="2"/>
      </rPr>
      <t>Ermittlung über den Raumwärmebedarf bzw. die Heizkörper-Wärmeleistung:</t>
    </r>
    <r>
      <rPr>
        <sz val="7.5"/>
        <color theme="0"/>
        <rFont val="Arial"/>
        <family val="2"/>
      </rPr>
      <t xml:space="preserve">
Der Wärmebedarf je Raum wird einer zugrundeliegenden Wärmebedarfsberechnung entnommen. 
Stehen diese Daten nicht zur Verfügung, können mit diesem Formblatt die vorhandenen Heizkörper aufgenommen werden. Mit diesen Daten kann die Wärmeleistung der Heizkörper anhand von Herstellerunterlagen bestimmt werden.
</t>
    </r>
  </si>
  <si>
    <r>
      <rPr>
        <b/>
        <sz val="7.5"/>
        <color rgb="FFE61E3C"/>
        <rFont val="Arial"/>
        <family val="2"/>
      </rPr>
      <t>Hinweis zur Anwendung:</t>
    </r>
    <r>
      <rPr>
        <sz val="7.5"/>
        <color rgb="FFE61E3C"/>
        <rFont val="Arial"/>
        <family val="2"/>
      </rPr>
      <t xml:space="preserve">
Wählen Sie am unteren Bildschirmrand die Registerkarte mit der gewünschten Anwendung.
Mit der TAB-Taste können Sie  zwischen den blau hinterlegten Auswahl- und Eingabefeldern navigieren. 
Drücken Sie nach Auswahl oder Eingabe die TAB-Taste.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</si>
</sst>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0"/>
      <name val="Arial"/>
    </font>
    <font>
      <sz val="9"/>
      <name val="Arial"/>
    </font>
    <font>
      <sz val="8"/>
      <name val="Arial"/>
    </font>
    <font>
      <sz val="7"/>
      <name val="Arial Narrow"/>
      <family val="2"/>
    </font>
    <font>
      <vertAlign val="subscript"/>
      <sz val="7"/>
      <name val="Arial Narrow"/>
      <family val="2"/>
    </font>
    <font>
      <sz val="14"/>
      <name val="Arial"/>
    </font>
    <font>
      <b/>
      <sz val="9"/>
      <name val="Arial"/>
      <family val="2"/>
    </font>
    <font>
      <vertAlign val="subscript"/>
      <sz val="9"/>
      <name val="Arial"/>
      <family val="2"/>
    </font>
    <font>
      <sz val="7.5"/>
      <name val="Arial"/>
    </font>
    <font>
      <b/>
      <sz val="7.5"/>
      <name val="Arial"/>
      <family val="2"/>
    </font>
    <font>
      <sz val="9"/>
      <name val="Arial"/>
      <family val="2"/>
    </font>
    <font>
      <b/>
      <sz val="8"/>
      <name val="Arial"/>
      <family val="2"/>
    </font>
    <font>
      <b/>
      <sz val="10"/>
      <name val="Arial"/>
      <family val="2"/>
    </font>
    <font>
      <sz val="7.5"/>
      <name val="Arial Narrow"/>
      <family val="2"/>
    </font>
    <font>
      <sz val="8"/>
      <name val="Arial"/>
      <family val="2"/>
    </font>
    <font>
      <sz val="7.5"/>
      <name val="Symbol"/>
      <family val="1"/>
      <charset val="2"/>
    </font>
    <font>
      <b/>
      <sz val="10"/>
      <name val="Arial"/>
    </font>
    <font>
      <b/>
      <sz val="12"/>
      <name val="Arial"/>
    </font>
    <font>
      <sz val="7.5"/>
      <name val="Arial"/>
      <family val="2"/>
    </font>
    <font>
      <b/>
      <sz val="7.5"/>
      <name val="Arial"/>
    </font>
    <font>
      <sz val="7.5"/>
      <color indexed="10"/>
      <name val="Arial Narrow"/>
      <family val="2"/>
    </font>
    <font>
      <vertAlign val="subscript"/>
      <sz val="7.5"/>
      <color indexed="10"/>
      <name val="Arial Narrow"/>
      <family val="2"/>
    </font>
    <font>
      <sz val="7"/>
      <name val="Symbol"/>
      <family val="1"/>
      <charset val="2"/>
    </font>
    <font>
      <u/>
      <sz val="8"/>
      <color indexed="22"/>
      <name val="Arial"/>
    </font>
    <font>
      <sz val="8"/>
      <color indexed="22"/>
      <name val="Arial"/>
    </font>
    <font>
      <vertAlign val="subscript"/>
      <sz val="7.5"/>
      <name val="Arial"/>
      <family val="2"/>
    </font>
    <font>
      <b/>
      <sz val="8"/>
      <color indexed="9"/>
      <name val="Arial"/>
      <family val="2"/>
    </font>
    <font>
      <b/>
      <sz val="8"/>
      <color theme="0"/>
      <name val="Arial"/>
      <family val="2"/>
    </font>
    <font>
      <b/>
      <sz val="9"/>
      <color rgb="FF006187"/>
      <name val="Arial"/>
      <family val="2"/>
    </font>
    <font>
      <b/>
      <sz val="7.5"/>
      <color rgb="FF006187"/>
      <name val="Arial"/>
      <family val="2"/>
    </font>
    <font>
      <b/>
      <sz val="7.5"/>
      <color theme="0"/>
      <name val="Arial"/>
      <family val="2"/>
    </font>
    <font>
      <sz val="9"/>
      <color theme="0"/>
      <name val="Arial"/>
      <family val="2"/>
    </font>
    <font>
      <sz val="7.5"/>
      <color rgb="FF006187"/>
      <name val="Arial Narrow"/>
      <family val="2"/>
    </font>
    <font>
      <vertAlign val="subscript"/>
      <sz val="7.5"/>
      <color rgb="FF006187"/>
      <name val="Arial Narrow"/>
      <family val="2"/>
    </font>
    <font>
      <sz val="7.5"/>
      <color theme="0"/>
      <name val="Arial"/>
      <family val="2"/>
    </font>
    <font>
      <sz val="7.5"/>
      <color rgb="FFE61E3C"/>
      <name val="Arial"/>
      <family val="2"/>
    </font>
    <font>
      <b/>
      <sz val="7.5"/>
      <color rgb="FFE61E3C"/>
      <name val="Arial"/>
      <family val="2"/>
    </font>
    <font>
      <sz val="7.5"/>
      <color theme="1"/>
      <name val="Arial"/>
      <family val="2"/>
    </font>
    <font>
      <b/>
      <sz val="7.5"/>
      <color theme="1"/>
      <name val="Arial"/>
      <family val="2"/>
    </font>
  </fonts>
  <fills count="4">
    <fill>
      <patternFill patternType="none"/>
    </fill>
    <fill>
      <patternFill patternType="gray125"/>
    </fill>
    <fill>
      <patternFill patternType="solid">
        <fgColor rgb="FF006187"/>
        <bgColor indexed="64"/>
      </patternFill>
    </fill>
    <fill>
      <patternFill patternType="solid">
        <fgColor rgb="FFE61E3C"/>
        <bgColor indexed="64"/>
      </patternFill>
    </fill>
  </fills>
  <borders count="191">
    <border>
      <left/>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hair">
        <color indexed="64"/>
      </bottom>
      <diagonal/>
    </border>
    <border>
      <left/>
      <right style="thin">
        <color indexed="64"/>
      </right>
      <top/>
      <bottom style="thin">
        <color indexed="64"/>
      </bottom>
      <diagonal/>
    </border>
    <border>
      <left/>
      <right/>
      <top style="medium">
        <color indexed="23"/>
      </top>
      <bottom/>
      <diagonal/>
    </border>
    <border>
      <left/>
      <right style="medium">
        <color indexed="23"/>
      </right>
      <top/>
      <bottom/>
      <diagonal/>
    </border>
    <border>
      <left/>
      <right style="thin">
        <color indexed="64"/>
      </right>
      <top/>
      <bottom/>
      <diagonal/>
    </border>
    <border>
      <left/>
      <right/>
      <top style="hair">
        <color indexed="64"/>
      </top>
      <bottom style="hair">
        <color indexed="64"/>
      </bottom>
      <diagonal/>
    </border>
    <border>
      <left/>
      <right style="medium">
        <color indexed="10"/>
      </right>
      <top/>
      <bottom/>
      <diagonal/>
    </border>
    <border>
      <left style="thick">
        <color indexed="54"/>
      </left>
      <right/>
      <top/>
      <bottom/>
      <diagonal/>
    </border>
    <border>
      <left style="thick">
        <color indexed="54"/>
      </left>
      <right/>
      <top/>
      <bottom style="thick">
        <color indexed="54"/>
      </bottom>
      <diagonal/>
    </border>
    <border>
      <left/>
      <right/>
      <top/>
      <bottom style="thick">
        <color indexed="54"/>
      </bottom>
      <diagonal/>
    </border>
    <border>
      <left/>
      <right style="thick">
        <color indexed="54"/>
      </right>
      <top/>
      <bottom style="thick">
        <color indexed="54"/>
      </bottom>
      <diagonal/>
    </border>
    <border>
      <left/>
      <right style="thick">
        <color indexed="54"/>
      </right>
      <top/>
      <bottom/>
      <diagonal/>
    </border>
    <border>
      <left/>
      <right/>
      <top/>
      <bottom style="mediumDashed">
        <color indexed="12"/>
      </bottom>
      <diagonal/>
    </border>
    <border>
      <left style="mediumDashed">
        <color indexed="12"/>
      </left>
      <right/>
      <top/>
      <bottom/>
      <diagonal/>
    </border>
    <border>
      <left style="mediumDashed">
        <color indexed="12"/>
      </left>
      <right style="medium">
        <color indexed="10"/>
      </right>
      <top/>
      <bottom/>
      <diagonal/>
    </border>
    <border>
      <left/>
      <right style="medium">
        <color indexed="10"/>
      </right>
      <top style="medium">
        <color indexed="10"/>
      </top>
      <bottom/>
      <diagonal/>
    </border>
    <border>
      <left style="thin">
        <color indexed="64"/>
      </left>
      <right/>
      <top/>
      <bottom style="mediumDashed">
        <color indexed="12"/>
      </bottom>
      <diagonal/>
    </border>
    <border>
      <left style="medium">
        <color indexed="10"/>
      </left>
      <right/>
      <top/>
      <bottom style="medium">
        <color indexed="10"/>
      </bottom>
      <diagonal/>
    </border>
    <border>
      <left style="thin">
        <color indexed="64"/>
      </left>
      <right/>
      <top style="thin">
        <color indexed="64"/>
      </top>
      <bottom style="medium">
        <color indexed="10"/>
      </bottom>
      <diagonal/>
    </border>
    <border>
      <left/>
      <right/>
      <top style="thin">
        <color indexed="64"/>
      </top>
      <bottom style="medium">
        <color indexed="10"/>
      </bottom>
      <diagonal/>
    </border>
    <border>
      <left style="medium">
        <color indexed="10"/>
      </left>
      <right/>
      <top/>
      <bottom style="mediumDashed">
        <color indexed="12"/>
      </bottom>
      <diagonal/>
    </border>
    <border>
      <left style="medium">
        <color indexed="10"/>
      </left>
      <right/>
      <top/>
      <bottom/>
      <diagonal/>
    </border>
    <border>
      <left style="medium">
        <color indexed="10"/>
      </left>
      <right style="thin">
        <color indexed="64"/>
      </right>
      <top/>
      <bottom/>
      <diagonal/>
    </border>
    <border>
      <left style="medium">
        <color indexed="10"/>
      </left>
      <right style="thin">
        <color indexed="64"/>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style="medium">
        <color indexed="23"/>
      </right>
      <top/>
      <bottom style="medium">
        <color indexed="10"/>
      </bottom>
      <diagonal/>
    </border>
    <border>
      <left/>
      <right/>
      <top style="thick">
        <color indexed="54"/>
      </top>
      <bottom style="thin">
        <color indexed="64"/>
      </bottom>
      <diagonal/>
    </border>
    <border>
      <left/>
      <right style="thick">
        <color indexed="54"/>
      </right>
      <top style="thick">
        <color indexed="54"/>
      </top>
      <bottom style="thin">
        <color indexed="64"/>
      </bottom>
      <diagonal/>
    </border>
    <border>
      <left style="thick">
        <color indexed="10"/>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style="thick">
        <color indexed="10"/>
      </right>
      <top/>
      <bottom style="thick">
        <color indexed="10"/>
      </bottom>
      <diagonal/>
    </border>
    <border>
      <left/>
      <right/>
      <top/>
      <bottom style="thick">
        <color indexed="10"/>
      </bottom>
      <diagonal/>
    </border>
    <border>
      <left/>
      <right style="thick">
        <color indexed="10"/>
      </right>
      <top/>
      <bottom style="medium">
        <color indexed="10"/>
      </bottom>
      <diagonal/>
    </border>
    <border>
      <left/>
      <right style="thick">
        <color indexed="10"/>
      </right>
      <top/>
      <bottom style="mediumDashed">
        <color indexed="12"/>
      </bottom>
      <diagonal/>
    </border>
    <border>
      <left style="thin">
        <color indexed="64"/>
      </left>
      <right style="medium">
        <color indexed="10"/>
      </right>
      <top/>
      <bottom/>
      <diagonal/>
    </border>
    <border>
      <left style="thin">
        <color indexed="64"/>
      </left>
      <right style="medium">
        <color indexed="10"/>
      </right>
      <top/>
      <bottom style="medium">
        <color indexed="10"/>
      </bottom>
      <diagonal/>
    </border>
    <border>
      <left/>
      <right style="mediumDashed">
        <color indexed="12"/>
      </right>
      <top/>
      <bottom style="medium">
        <color indexed="10"/>
      </bottom>
      <diagonal/>
    </border>
    <border>
      <left style="thick">
        <color indexed="10"/>
      </left>
      <right style="medium">
        <color indexed="10"/>
      </right>
      <top/>
      <bottom/>
      <diagonal/>
    </border>
    <border>
      <left style="thick">
        <color indexed="10"/>
      </left>
      <right style="medium">
        <color indexed="10"/>
      </right>
      <top/>
      <bottom style="medium">
        <color indexed="10"/>
      </bottom>
      <diagonal/>
    </border>
    <border>
      <left style="medium">
        <color indexed="10"/>
      </left>
      <right style="mediumDashed">
        <color indexed="12"/>
      </right>
      <top/>
      <bottom style="medium">
        <color indexed="10"/>
      </bottom>
      <diagonal/>
    </border>
    <border>
      <left/>
      <right style="mediumDashed">
        <color indexed="12"/>
      </right>
      <top/>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right style="mediumDashed">
        <color indexed="12"/>
      </right>
      <top/>
      <bottom style="thick">
        <color indexed="10"/>
      </bottom>
      <diagonal/>
    </border>
    <border>
      <left/>
      <right style="medium">
        <color indexed="23"/>
      </right>
      <top/>
      <bottom style="mediumDashed">
        <color indexed="12"/>
      </bottom>
      <diagonal/>
    </border>
    <border>
      <left style="thin">
        <color indexed="64"/>
      </left>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
      <left/>
      <right style="thin">
        <color indexed="64"/>
      </right>
      <top/>
      <bottom style="medium">
        <color indexed="10"/>
      </bottom>
      <diagonal/>
    </border>
    <border>
      <left style="medium">
        <color indexed="10"/>
      </left>
      <right/>
      <top style="medium">
        <color indexed="10"/>
      </top>
      <bottom style="medium">
        <color indexed="10"/>
      </bottom>
      <diagonal/>
    </border>
    <border>
      <left style="medium">
        <color indexed="10"/>
      </left>
      <right style="thin">
        <color indexed="64"/>
      </right>
      <top style="medium">
        <color indexed="10"/>
      </top>
      <bottom/>
      <diagonal/>
    </border>
    <border>
      <left style="thin">
        <color indexed="64"/>
      </left>
      <right/>
      <top style="medium">
        <color indexed="10"/>
      </top>
      <bottom/>
      <diagonal/>
    </border>
    <border>
      <left/>
      <right/>
      <top style="medium">
        <color indexed="10"/>
      </top>
      <bottom/>
      <diagonal/>
    </border>
    <border>
      <left style="medium">
        <color indexed="10"/>
      </left>
      <right/>
      <top style="medium">
        <color indexed="10"/>
      </top>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right style="medium">
        <color indexed="10"/>
      </right>
      <top/>
      <bottom style="mediumDashed">
        <color indexed="12"/>
      </bottom>
      <diagonal/>
    </border>
    <border>
      <left style="mediumDashed">
        <color indexed="12"/>
      </left>
      <right style="medium">
        <color indexed="10"/>
      </right>
      <top style="mediumDashed">
        <color indexed="12"/>
      </top>
      <bottom/>
      <diagonal/>
    </border>
    <border>
      <left/>
      <right style="mediumDashed">
        <color indexed="12"/>
      </right>
      <top style="mediumDashed">
        <color indexed="12"/>
      </top>
      <bottom/>
      <diagonal/>
    </border>
    <border>
      <left style="thick">
        <color indexed="54"/>
      </left>
      <right/>
      <top style="thick">
        <color indexed="54"/>
      </top>
      <bottom/>
      <diagonal/>
    </border>
    <border>
      <left/>
      <right/>
      <top style="thick">
        <color indexed="54"/>
      </top>
      <bottom/>
      <diagonal/>
    </border>
    <border>
      <left/>
      <right style="thick">
        <color indexed="54"/>
      </right>
      <top style="thick">
        <color indexed="5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ck">
        <color indexed="54"/>
      </left>
      <right style="thick">
        <color indexed="54"/>
      </right>
      <top style="thick">
        <color indexed="54"/>
      </top>
      <bottom/>
      <diagonal/>
    </border>
    <border>
      <left style="thick">
        <color indexed="54"/>
      </left>
      <right style="thick">
        <color indexed="54"/>
      </right>
      <top/>
      <bottom/>
      <diagonal/>
    </border>
    <border>
      <left style="thick">
        <color indexed="54"/>
      </left>
      <right/>
      <top style="thick">
        <color indexed="54"/>
      </top>
      <bottom style="thin">
        <color indexed="64"/>
      </bottom>
      <diagonal/>
    </border>
    <border>
      <left style="thin">
        <color indexed="64"/>
      </left>
      <right style="thin">
        <color indexed="64"/>
      </right>
      <top/>
      <bottom/>
      <diagonal/>
    </border>
    <border>
      <left/>
      <right/>
      <top style="thick">
        <color indexed="10"/>
      </top>
      <bottom/>
      <diagonal/>
    </border>
    <border>
      <left style="thick">
        <color rgb="FF006187"/>
      </left>
      <right/>
      <top style="thick">
        <color rgb="FF006187"/>
      </top>
      <bottom style="thick">
        <color rgb="FF006187"/>
      </bottom>
      <diagonal/>
    </border>
    <border>
      <left/>
      <right/>
      <top style="thick">
        <color rgb="FF006187"/>
      </top>
      <bottom style="thick">
        <color rgb="FF006187"/>
      </bottom>
      <diagonal/>
    </border>
    <border>
      <left/>
      <right style="thick">
        <color rgb="FF006187"/>
      </right>
      <top style="thick">
        <color rgb="FF006187"/>
      </top>
      <bottom style="thick">
        <color rgb="FF006187"/>
      </bottom>
      <diagonal/>
    </border>
    <border>
      <left style="mediumDashed">
        <color rgb="FF006187"/>
      </left>
      <right/>
      <top/>
      <bottom style="mediumDashed">
        <color rgb="FF006187"/>
      </bottom>
      <diagonal/>
    </border>
    <border>
      <left/>
      <right/>
      <top style="medium">
        <color indexed="10"/>
      </top>
      <bottom style="mediumDashed">
        <color rgb="FF006187"/>
      </bottom>
      <diagonal/>
    </border>
    <border>
      <left style="mediumDashed">
        <color rgb="FF006187"/>
      </left>
      <right style="medium">
        <color indexed="10"/>
      </right>
      <top/>
      <bottom/>
      <diagonal/>
    </border>
    <border>
      <left style="thick">
        <color rgb="FF006187"/>
      </left>
      <right/>
      <top style="thick">
        <color rgb="FF006187"/>
      </top>
      <bottom/>
      <diagonal/>
    </border>
    <border>
      <left/>
      <right/>
      <top style="thick">
        <color rgb="FF006187"/>
      </top>
      <bottom/>
      <diagonal/>
    </border>
    <border>
      <left/>
      <right style="thick">
        <color rgb="FF006187"/>
      </right>
      <top style="thick">
        <color rgb="FF006187"/>
      </top>
      <bottom/>
      <diagonal/>
    </border>
    <border>
      <left style="thick">
        <color rgb="FF006187"/>
      </left>
      <right/>
      <top/>
      <bottom/>
      <diagonal/>
    </border>
    <border>
      <left/>
      <right style="thick">
        <color rgb="FF006187"/>
      </right>
      <top/>
      <bottom/>
      <diagonal/>
    </border>
    <border>
      <left style="thick">
        <color rgb="FF006187"/>
      </left>
      <right/>
      <top/>
      <bottom style="thick">
        <color rgb="FF006187"/>
      </bottom>
      <diagonal/>
    </border>
    <border>
      <left/>
      <right/>
      <top/>
      <bottom style="thick">
        <color rgb="FF006187"/>
      </bottom>
      <diagonal/>
    </border>
    <border>
      <left/>
      <right style="thick">
        <color rgb="FF006187"/>
      </right>
      <top/>
      <bottom style="thick">
        <color rgb="FF006187"/>
      </bottom>
      <diagonal/>
    </border>
    <border>
      <left/>
      <right/>
      <top style="thick">
        <color rgb="FF006187"/>
      </top>
      <bottom style="thin">
        <color indexed="64"/>
      </bottom>
      <diagonal/>
    </border>
    <border>
      <left/>
      <right style="thick">
        <color rgb="FF006187"/>
      </right>
      <top style="thick">
        <color rgb="FF006187"/>
      </top>
      <bottom style="thin">
        <color indexed="64"/>
      </bottom>
      <diagonal/>
    </border>
    <border>
      <left style="thick">
        <color rgb="FF006187"/>
      </left>
      <right/>
      <top style="thick">
        <color rgb="FF006187"/>
      </top>
      <bottom style="thin">
        <color indexed="64"/>
      </bottom>
      <diagonal/>
    </border>
    <border>
      <left style="thick">
        <color indexed="54"/>
      </left>
      <right style="thick">
        <color indexed="54"/>
      </right>
      <top/>
      <bottom style="thick">
        <color indexed="54"/>
      </bottom>
      <diagonal/>
    </border>
    <border>
      <left style="thick">
        <color indexed="54"/>
      </left>
      <right style="thick">
        <color indexed="54"/>
      </right>
      <top style="medium">
        <color indexed="10"/>
      </top>
      <bottom style="mediumDashed">
        <color rgb="FF006187"/>
      </bottom>
      <diagonal/>
    </border>
    <border>
      <left/>
      <right style="mediumDashed">
        <color rgb="FF006187"/>
      </right>
      <top style="mediumDashed">
        <color rgb="FF006187"/>
      </top>
      <bottom/>
      <diagonal/>
    </border>
    <border>
      <left/>
      <right style="mediumDashed">
        <color rgb="FF006187"/>
      </right>
      <top/>
      <bottom/>
      <diagonal/>
    </border>
    <border>
      <left/>
      <right/>
      <top style="mediumDashed">
        <color rgb="FF006187"/>
      </top>
      <bottom/>
      <diagonal/>
    </border>
    <border>
      <left/>
      <right style="mediumDashed">
        <color rgb="FF006187"/>
      </right>
      <top/>
      <bottom style="mediumDashed">
        <color rgb="FF006187"/>
      </bottom>
      <diagonal/>
    </border>
    <border>
      <left/>
      <right style="mediumDashed">
        <color rgb="FF006187"/>
      </right>
      <top/>
      <bottom style="medium">
        <color indexed="10"/>
      </bottom>
      <diagonal/>
    </border>
    <border>
      <left style="mediumDashed">
        <color rgb="FF006187"/>
      </left>
      <right style="medium">
        <color indexed="10"/>
      </right>
      <top style="mediumDashed">
        <color rgb="FF006187"/>
      </top>
      <bottom/>
      <diagonal/>
    </border>
    <border>
      <left style="thin">
        <color indexed="64"/>
      </left>
      <right/>
      <top style="mediumDashed">
        <color rgb="FF006187"/>
      </top>
      <bottom/>
      <diagonal/>
    </border>
    <border>
      <left style="medium">
        <color indexed="10"/>
      </left>
      <right style="mediumDashed">
        <color rgb="FF006187"/>
      </right>
      <top style="mediumDashed">
        <color rgb="FF006187"/>
      </top>
      <bottom/>
      <diagonal/>
    </border>
    <border>
      <left style="medium">
        <color indexed="10"/>
      </left>
      <right style="mediumDashed">
        <color rgb="FF006187"/>
      </right>
      <top/>
      <bottom/>
      <diagonal/>
    </border>
    <border>
      <left style="medium">
        <color indexed="10"/>
      </left>
      <right style="mediumDashed">
        <color rgb="FF006187"/>
      </right>
      <top/>
      <bottom style="medium">
        <color indexed="10"/>
      </bottom>
      <diagonal/>
    </border>
    <border>
      <left/>
      <right style="mediumDashed">
        <color rgb="FF006187"/>
      </right>
      <top/>
      <bottom style="thin">
        <color indexed="64"/>
      </bottom>
      <diagonal/>
    </border>
    <border>
      <left style="medium">
        <color rgb="FF006187"/>
      </left>
      <right/>
      <top style="medium">
        <color rgb="FF006187"/>
      </top>
      <bottom/>
      <diagonal/>
    </border>
    <border>
      <left/>
      <right/>
      <top style="medium">
        <color rgb="FF006187"/>
      </top>
      <bottom/>
      <diagonal/>
    </border>
    <border>
      <left/>
      <right style="medium">
        <color rgb="FF006187"/>
      </right>
      <top style="medium">
        <color rgb="FF006187"/>
      </top>
      <bottom/>
      <diagonal/>
    </border>
    <border>
      <left style="medium">
        <color rgb="FF006187"/>
      </left>
      <right/>
      <top/>
      <bottom style="medium">
        <color rgb="FF006187"/>
      </bottom>
      <diagonal/>
    </border>
    <border>
      <left/>
      <right/>
      <top/>
      <bottom style="medium">
        <color rgb="FF006187"/>
      </bottom>
      <diagonal/>
    </border>
    <border>
      <left/>
      <right style="medium">
        <color rgb="FF006187"/>
      </right>
      <top/>
      <bottom style="medium">
        <color rgb="FF006187"/>
      </bottom>
      <diagonal/>
    </border>
    <border>
      <left/>
      <right style="thick">
        <color rgb="FF006187"/>
      </right>
      <top/>
      <bottom style="mediumDashed">
        <color rgb="FF006187"/>
      </bottom>
      <diagonal/>
    </border>
    <border>
      <left style="thick">
        <color rgb="FF006187"/>
      </left>
      <right/>
      <top style="medium">
        <color indexed="10"/>
      </top>
      <bottom style="mediumDashed">
        <color rgb="FF006187"/>
      </bottom>
      <diagonal/>
    </border>
    <border>
      <left style="medium">
        <color indexed="10"/>
      </left>
      <right/>
      <top style="mediumDashed">
        <color rgb="FF006187"/>
      </top>
      <bottom/>
      <diagonal/>
    </border>
    <border>
      <left/>
      <right style="medium">
        <color indexed="10"/>
      </right>
      <top style="mediumDashed">
        <color rgb="FF006187"/>
      </top>
      <bottom/>
      <diagonal/>
    </border>
    <border>
      <left style="mediumDashed">
        <color rgb="FF006187"/>
      </left>
      <right/>
      <top style="mediumDashed">
        <color rgb="FF006187"/>
      </top>
      <bottom/>
      <diagonal/>
    </border>
    <border>
      <left style="mediumDashed">
        <color rgb="FF006187"/>
      </left>
      <right/>
      <top/>
      <bottom/>
      <diagonal/>
    </border>
    <border>
      <left/>
      <right/>
      <top/>
      <bottom style="mediumDashed">
        <color rgb="FF006187"/>
      </bottom>
      <diagonal/>
    </border>
    <border>
      <left style="mediumDashed">
        <color rgb="FF006187"/>
      </left>
      <right style="medium">
        <color indexed="10"/>
      </right>
      <top/>
      <bottom style="medium">
        <color indexed="10"/>
      </bottom>
      <diagonal/>
    </border>
    <border>
      <left style="mediumDashed">
        <color rgb="FF006187"/>
      </left>
      <right style="thick">
        <color indexed="10"/>
      </right>
      <top style="medium">
        <color indexed="10"/>
      </top>
      <bottom style="mediumDashed">
        <color rgb="FF006187"/>
      </bottom>
      <diagonal/>
    </border>
    <border>
      <left style="mediumDashed">
        <color rgb="FF006187"/>
      </left>
      <right/>
      <top style="medium">
        <color indexed="10"/>
      </top>
      <bottom style="mediumDashed">
        <color rgb="FF006187"/>
      </bottom>
      <diagonal/>
    </border>
    <border>
      <left/>
      <right style="thin">
        <color indexed="64"/>
      </right>
      <top style="medium">
        <color indexed="10"/>
      </top>
      <bottom style="mediumDashed">
        <color rgb="FF006187"/>
      </bottom>
      <diagonal/>
    </border>
    <border>
      <left style="thick">
        <color indexed="10"/>
      </left>
      <right/>
      <top style="medium">
        <color indexed="10"/>
      </top>
      <bottom style="mediumDashed">
        <color rgb="FF006187"/>
      </bottom>
      <diagonal/>
    </border>
    <border>
      <left style="thick">
        <color indexed="10"/>
      </left>
      <right/>
      <top/>
      <bottom style="mediumDashed">
        <color rgb="FF006187"/>
      </bottom>
      <diagonal/>
    </border>
    <border>
      <left/>
      <right style="thin">
        <color indexed="64"/>
      </right>
      <top/>
      <bottom style="mediumDashed">
        <color rgb="FF006187"/>
      </bottom>
      <diagonal/>
    </border>
    <border>
      <left style="mediumDashed">
        <color rgb="FF006187"/>
      </left>
      <right style="thick">
        <color indexed="10"/>
      </right>
      <top style="thick">
        <color indexed="10"/>
      </top>
      <bottom style="mediumDashed">
        <color rgb="FF006187"/>
      </bottom>
      <diagonal/>
    </border>
    <border>
      <left style="mediumDashed">
        <color rgb="FF006187"/>
      </left>
      <right style="thick">
        <color indexed="10"/>
      </right>
      <top style="mediumDashed">
        <color rgb="FF006187"/>
      </top>
      <bottom/>
      <diagonal/>
    </border>
    <border>
      <left style="mediumDashed">
        <color rgb="FF006187"/>
      </left>
      <right style="thick">
        <color indexed="10"/>
      </right>
      <top/>
      <bottom style="mediumDashed">
        <color rgb="FF006187"/>
      </bottom>
      <diagonal/>
    </border>
    <border>
      <left/>
      <right/>
      <top style="thick">
        <color indexed="10"/>
      </top>
      <bottom style="dotted">
        <color indexed="64"/>
      </bottom>
      <diagonal/>
    </border>
    <border>
      <left/>
      <right/>
      <top style="dotted">
        <color indexed="64"/>
      </top>
      <bottom style="dotted">
        <color indexed="64"/>
      </bottom>
      <diagonal/>
    </border>
    <border>
      <left/>
      <right/>
      <top style="thin">
        <color indexed="64"/>
      </top>
      <bottom style="thick">
        <color indexed="10"/>
      </bottom>
      <diagonal/>
    </border>
    <border>
      <left style="thin">
        <color rgb="FF006187"/>
      </left>
      <right/>
      <top style="thin">
        <color rgb="FF006187"/>
      </top>
      <bottom/>
      <diagonal/>
    </border>
    <border>
      <left/>
      <right/>
      <top style="thin">
        <color rgb="FF006187"/>
      </top>
      <bottom/>
      <diagonal/>
    </border>
    <border>
      <left/>
      <right style="thin">
        <color rgb="FF006187"/>
      </right>
      <top style="thin">
        <color rgb="FF006187"/>
      </top>
      <bottom/>
      <diagonal/>
    </border>
    <border>
      <left style="thin">
        <color rgb="FF006187"/>
      </left>
      <right/>
      <top/>
      <bottom/>
      <diagonal/>
    </border>
    <border>
      <left/>
      <right style="thin">
        <color rgb="FF006187"/>
      </right>
      <top/>
      <bottom/>
      <diagonal/>
    </border>
    <border>
      <left style="thin">
        <color rgb="FF006187"/>
      </left>
      <right/>
      <top style="hair">
        <color indexed="64"/>
      </top>
      <bottom style="hair">
        <color indexed="64"/>
      </bottom>
      <diagonal/>
    </border>
    <border>
      <left/>
      <right style="thin">
        <color rgb="FF006187"/>
      </right>
      <top style="hair">
        <color indexed="64"/>
      </top>
      <bottom style="hair">
        <color indexed="64"/>
      </bottom>
      <diagonal/>
    </border>
    <border>
      <left style="thin">
        <color rgb="FF006187"/>
      </left>
      <right/>
      <top/>
      <bottom style="thin">
        <color indexed="64"/>
      </bottom>
      <diagonal/>
    </border>
    <border>
      <left/>
      <right style="thin">
        <color rgb="FF006187"/>
      </right>
      <top/>
      <bottom style="thin">
        <color indexed="64"/>
      </bottom>
      <diagonal/>
    </border>
    <border>
      <left style="thin">
        <color rgb="FF006187"/>
      </left>
      <right/>
      <top style="thin">
        <color indexed="64"/>
      </top>
      <bottom style="medium">
        <color rgb="FF006187"/>
      </bottom>
      <diagonal/>
    </border>
    <border>
      <left/>
      <right/>
      <top style="thin">
        <color indexed="64"/>
      </top>
      <bottom style="medium">
        <color rgb="FF006187"/>
      </bottom>
      <diagonal/>
    </border>
    <border>
      <left style="thin">
        <color indexed="64"/>
      </left>
      <right/>
      <top style="thin">
        <color indexed="64"/>
      </top>
      <bottom style="medium">
        <color rgb="FF006187"/>
      </bottom>
      <diagonal/>
    </border>
    <border>
      <left/>
      <right style="thin">
        <color indexed="64"/>
      </right>
      <top style="thin">
        <color indexed="64"/>
      </top>
      <bottom style="medium">
        <color rgb="FF006187"/>
      </bottom>
      <diagonal/>
    </border>
    <border>
      <left/>
      <right style="thin">
        <color rgb="FF006187"/>
      </right>
      <top style="thin">
        <color indexed="64"/>
      </top>
      <bottom style="medium">
        <color rgb="FF006187"/>
      </bottom>
      <diagonal/>
    </border>
    <border>
      <left style="thin">
        <color rgb="FF006187"/>
      </left>
      <right/>
      <top style="thin">
        <color rgb="FF006187"/>
      </top>
      <bottom style="medium">
        <color rgb="FF006187"/>
      </bottom>
      <diagonal/>
    </border>
    <border>
      <left/>
      <right/>
      <top style="thin">
        <color rgb="FF006187"/>
      </top>
      <bottom style="medium">
        <color rgb="FF006187"/>
      </bottom>
      <diagonal/>
    </border>
    <border>
      <left style="thin">
        <color indexed="64"/>
      </left>
      <right/>
      <top style="thin">
        <color rgb="FF006187"/>
      </top>
      <bottom style="medium">
        <color rgb="FF006187"/>
      </bottom>
      <diagonal/>
    </border>
    <border>
      <left/>
      <right style="thin">
        <color indexed="64"/>
      </right>
      <top style="thin">
        <color rgb="FF006187"/>
      </top>
      <bottom style="medium">
        <color rgb="FF006187"/>
      </bottom>
      <diagonal/>
    </border>
    <border>
      <left/>
      <right style="thin">
        <color rgb="FF006187"/>
      </right>
      <top style="thin">
        <color rgb="FF006187"/>
      </top>
      <bottom style="medium">
        <color rgb="FF006187"/>
      </bottom>
      <diagonal/>
    </border>
    <border>
      <left style="medium">
        <color rgb="FFE61E3C"/>
      </left>
      <right/>
      <top style="medium">
        <color rgb="FFE61E3C"/>
      </top>
      <bottom/>
      <diagonal/>
    </border>
    <border>
      <left/>
      <right/>
      <top style="medium">
        <color rgb="FFE61E3C"/>
      </top>
      <bottom/>
      <diagonal/>
    </border>
    <border>
      <left/>
      <right style="medium">
        <color rgb="FFE61E3C"/>
      </right>
      <top style="medium">
        <color rgb="FFE61E3C"/>
      </top>
      <bottom/>
      <diagonal/>
    </border>
    <border>
      <left style="medium">
        <color rgb="FFE61E3C"/>
      </left>
      <right/>
      <top/>
      <bottom/>
      <diagonal/>
    </border>
    <border>
      <left/>
      <right style="medium">
        <color rgb="FFE61E3C"/>
      </right>
      <top/>
      <bottom/>
      <diagonal/>
    </border>
    <border>
      <left style="medium">
        <color rgb="FFE61E3C"/>
      </left>
      <right/>
      <top/>
      <bottom style="medium">
        <color rgb="FFE61E3C"/>
      </bottom>
      <diagonal/>
    </border>
    <border>
      <left/>
      <right/>
      <top/>
      <bottom style="medium">
        <color rgb="FFE61E3C"/>
      </bottom>
      <diagonal/>
    </border>
    <border>
      <left/>
      <right style="medium">
        <color rgb="FFE61E3C"/>
      </right>
      <top/>
      <bottom style="medium">
        <color rgb="FFE61E3C"/>
      </bottom>
      <diagonal/>
    </border>
    <border>
      <left style="thin">
        <color rgb="FF006187"/>
      </left>
      <right/>
      <top style="hair">
        <color indexed="64"/>
      </top>
      <bottom/>
      <diagonal/>
    </border>
    <border>
      <left/>
      <right style="thin">
        <color rgb="FF006187"/>
      </right>
      <top style="hair">
        <color indexed="64"/>
      </top>
      <bottom/>
      <diagonal/>
    </border>
    <border>
      <left style="thin">
        <color rgb="FF006187"/>
      </left>
      <right/>
      <top style="thin">
        <color indexed="64"/>
      </top>
      <bottom/>
      <diagonal/>
    </border>
    <border>
      <left/>
      <right style="thin">
        <color rgb="FF006187"/>
      </right>
      <top style="thin">
        <color indexed="64"/>
      </top>
      <bottom/>
      <diagonal/>
    </border>
    <border>
      <left style="thick">
        <color rgb="FF006187"/>
      </left>
      <right style="thick">
        <color rgb="FF006187"/>
      </right>
      <top style="thick">
        <color rgb="FF006187"/>
      </top>
      <bottom/>
      <diagonal/>
    </border>
    <border>
      <left style="thick">
        <color rgb="FF006187"/>
      </left>
      <right style="thick">
        <color rgb="FF006187"/>
      </right>
      <top/>
      <bottom/>
      <diagonal/>
    </border>
    <border>
      <left style="thick">
        <color rgb="FF006187"/>
      </left>
      <right style="thick">
        <color rgb="FF006187"/>
      </right>
      <top/>
      <bottom style="thick">
        <color rgb="FF006187"/>
      </bottom>
      <diagonal/>
    </border>
    <border>
      <left style="thick">
        <color rgb="FF006187"/>
      </left>
      <right style="thick">
        <color rgb="FF006187"/>
      </right>
      <top style="medium">
        <color indexed="10"/>
      </top>
      <bottom style="mediumDashed">
        <color rgb="FF006187"/>
      </bottom>
      <diagonal/>
    </border>
    <border>
      <left/>
      <right style="medium">
        <color rgb="FF006187"/>
      </right>
      <top/>
      <bottom/>
      <diagonal/>
    </border>
    <border>
      <left/>
      <right style="thin">
        <color indexed="64"/>
      </right>
      <top style="mediumDashed">
        <color rgb="FF006187"/>
      </top>
      <bottom/>
      <diagonal/>
    </border>
    <border>
      <left/>
      <right style="medium">
        <color rgb="FF006187"/>
      </right>
      <top style="medium">
        <color indexed="10"/>
      </top>
      <bottom/>
      <diagonal/>
    </border>
    <border>
      <left/>
      <right style="medium">
        <color rgb="FF006187"/>
      </right>
      <top style="medium">
        <color rgb="FFE61E3C"/>
      </top>
      <bottom style="medium">
        <color rgb="FF006187"/>
      </bottom>
      <diagonal/>
    </border>
    <border>
      <left/>
      <right/>
      <top style="medium">
        <color rgb="FFE61E3C"/>
      </top>
      <bottom style="mediumDashed">
        <color rgb="FF006187"/>
      </bottom>
      <diagonal/>
    </border>
    <border>
      <left/>
      <right/>
      <top style="thick">
        <color rgb="FF006187"/>
      </top>
      <bottom style="thin">
        <color theme="1"/>
      </bottom>
      <diagonal/>
    </border>
    <border>
      <left/>
      <right style="thick">
        <color indexed="54"/>
      </right>
      <top style="thick">
        <color rgb="FF006187"/>
      </top>
      <bottom style="thin">
        <color indexed="64"/>
      </bottom>
      <diagonal/>
    </border>
    <border>
      <left/>
      <right style="thick">
        <color indexed="54"/>
      </right>
      <top/>
      <bottom style="thick">
        <color rgb="FF006187"/>
      </bottom>
      <diagonal/>
    </border>
    <border>
      <left/>
      <right style="thick">
        <color indexed="54"/>
      </right>
      <top style="thick">
        <color rgb="FF006187"/>
      </top>
      <bottom/>
      <diagonal/>
    </border>
    <border>
      <left style="thick">
        <color rgb="FF006187"/>
      </left>
      <right style="thick">
        <color indexed="54"/>
      </right>
      <top style="thick">
        <color rgb="FF006187"/>
      </top>
      <bottom/>
      <diagonal/>
    </border>
    <border>
      <left style="thick">
        <color rgb="FF006187"/>
      </left>
      <right style="thick">
        <color indexed="54"/>
      </right>
      <top/>
      <bottom/>
      <diagonal/>
    </border>
    <border>
      <left style="mediumDashed">
        <color rgb="FF006187"/>
      </left>
      <right/>
      <top/>
      <bottom style="medium">
        <color indexed="10"/>
      </bottom>
      <diagonal/>
    </border>
    <border>
      <left style="thick">
        <color rgb="FF006187"/>
      </left>
      <right style="thick">
        <color indexed="54"/>
      </right>
      <top/>
      <bottom style="thick">
        <color rgb="FF006187"/>
      </bottom>
      <diagonal/>
    </border>
    <border>
      <left style="thick">
        <color indexed="54"/>
      </left>
      <right/>
      <top style="medium">
        <color indexed="10"/>
      </top>
      <bottom style="mediumDashed">
        <color rgb="FF006187"/>
      </bottom>
      <diagonal/>
    </border>
    <border>
      <left style="thick">
        <color rgb="FF006187"/>
      </left>
      <right style="thick">
        <color indexed="54"/>
      </right>
      <top style="medium">
        <color indexed="10"/>
      </top>
      <bottom style="mediumDashed">
        <color rgb="FF006187"/>
      </bottom>
      <diagonal/>
    </border>
    <border>
      <left/>
      <right style="mediumDashed">
        <color rgb="FF006187"/>
      </right>
      <top style="medium">
        <color indexed="10"/>
      </top>
      <bottom style="mediumDashed">
        <color rgb="FF006187"/>
      </bottom>
      <diagonal/>
    </border>
    <border>
      <left/>
      <right style="thin">
        <color theme="1"/>
      </right>
      <top style="thin">
        <color theme="1"/>
      </top>
      <bottom/>
      <diagonal/>
    </border>
    <border>
      <left/>
      <right style="thin">
        <color theme="1"/>
      </right>
      <top/>
      <bottom/>
      <diagonal/>
    </border>
    <border>
      <left/>
      <right style="thin">
        <color theme="1"/>
      </right>
      <top/>
      <bottom style="medium">
        <color indexed="10"/>
      </bottom>
      <diagonal/>
    </border>
    <border>
      <left/>
      <right style="thin">
        <color theme="1"/>
      </right>
      <top/>
      <bottom style="mediumDashed">
        <color rgb="FF006187"/>
      </bottom>
      <diagonal/>
    </border>
  </borders>
  <cellStyleXfs count="1">
    <xf numFmtId="0" fontId="0" fillId="0" borderId="0"/>
  </cellStyleXfs>
  <cellXfs count="440">
    <xf numFmtId="0" fontId="0" fillId="0" borderId="0" xfId="0"/>
    <xf numFmtId="0" fontId="1" fillId="0" borderId="0" xfId="0" applyFont="1"/>
    <xf numFmtId="0" fontId="1" fillId="0" borderId="1" xfId="0" applyFont="1" applyBorder="1"/>
    <xf numFmtId="0" fontId="1" fillId="0" borderId="2" xfId="0" applyFont="1" applyBorder="1"/>
    <xf numFmtId="0" fontId="1" fillId="0" borderId="0" xfId="0" applyFont="1" applyBorder="1"/>
    <xf numFmtId="0" fontId="1" fillId="0" borderId="3" xfId="0" applyFont="1" applyBorder="1"/>
    <xf numFmtId="0" fontId="1" fillId="0" borderId="4" xfId="0" applyFont="1" applyBorder="1"/>
    <xf numFmtId="0" fontId="3" fillId="0" borderId="5" xfId="0" applyFont="1" applyBorder="1"/>
    <xf numFmtId="0" fontId="3" fillId="0" borderId="0" xfId="0" applyFont="1" applyBorder="1"/>
    <xf numFmtId="0" fontId="1" fillId="0" borderId="0" xfId="0" applyFont="1" applyAlignment="1">
      <alignment horizontal="right"/>
    </xf>
    <xf numFmtId="0" fontId="3" fillId="0" borderId="0" xfId="0" applyFont="1"/>
    <xf numFmtId="0" fontId="1" fillId="0" borderId="0" xfId="0" applyFont="1" applyAlignment="1">
      <alignment horizontal="center"/>
    </xf>
    <xf numFmtId="0" fontId="3" fillId="0" borderId="0" xfId="0" applyFont="1" applyBorder="1" applyAlignment="1"/>
    <xf numFmtId="0" fontId="1" fillId="0" borderId="0" xfId="0" applyFont="1" applyAlignment="1"/>
    <xf numFmtId="0" fontId="1" fillId="0" borderId="0" xfId="0" applyFont="1" applyAlignment="1">
      <alignment horizontal="right" vertical="top"/>
    </xf>
    <xf numFmtId="0" fontId="6" fillId="0" borderId="0" xfId="0" applyFont="1" applyAlignment="1">
      <alignment vertical="top" wrapText="1"/>
    </xf>
    <xf numFmtId="0" fontId="1" fillId="0" borderId="0" xfId="0" applyFont="1" applyFill="1" applyAlignment="1">
      <alignment vertical="top" wrapText="1"/>
    </xf>
    <xf numFmtId="0" fontId="1" fillId="0" borderId="0" xfId="0" applyFont="1" applyFill="1" applyAlignment="1">
      <alignment horizontal="left" vertical="top" wrapText="1"/>
    </xf>
    <xf numFmtId="0" fontId="6" fillId="0" borderId="0" xfId="0" applyFont="1"/>
    <xf numFmtId="0" fontId="1" fillId="0" borderId="0" xfId="0" applyFont="1" applyAlignment="1">
      <alignment horizontal="right" vertical="center"/>
    </xf>
    <xf numFmtId="0" fontId="8" fillId="0" borderId="0" xfId="0" applyFont="1" applyAlignment="1">
      <alignment horizontal="right"/>
    </xf>
    <xf numFmtId="0" fontId="8" fillId="0" borderId="0" xfId="0" applyFont="1"/>
    <xf numFmtId="0" fontId="8" fillId="0" borderId="0" xfId="0" applyFont="1" applyFill="1" applyBorder="1" applyAlignment="1">
      <alignment vertical="top"/>
    </xf>
    <xf numFmtId="0" fontId="1" fillId="0" borderId="9" xfId="0" applyFont="1" applyBorder="1"/>
    <xf numFmtId="0" fontId="9" fillId="0" borderId="0" xfId="0" applyFont="1" applyFill="1" applyBorder="1" applyAlignment="1">
      <alignment vertical="top"/>
    </xf>
    <xf numFmtId="0" fontId="8" fillId="0" borderId="10" xfId="0" applyFont="1" applyFill="1" applyBorder="1" applyAlignment="1">
      <alignment vertical="top"/>
    </xf>
    <xf numFmtId="0" fontId="8" fillId="0" borderId="10" xfId="0" applyFont="1" applyFill="1" applyBorder="1" applyAlignment="1">
      <alignment horizontal="left" vertical="top"/>
    </xf>
    <xf numFmtId="0" fontId="1" fillId="0" borderId="11" xfId="0" applyFont="1" applyBorder="1"/>
    <xf numFmtId="0" fontId="11" fillId="0" borderId="0" xfId="0" applyFont="1" applyFill="1" applyAlignment="1">
      <alignment horizontal="center"/>
    </xf>
    <xf numFmtId="0" fontId="3" fillId="0" borderId="0" xfId="0" applyFont="1" applyBorder="1" applyAlignment="1">
      <alignment vertical="center"/>
    </xf>
    <xf numFmtId="0" fontId="13" fillId="0" borderId="0" xfId="0" applyFont="1"/>
    <xf numFmtId="0" fontId="10" fillId="0" borderId="0" xfId="0" applyFont="1" applyBorder="1" applyAlignment="1">
      <alignment vertical="center"/>
    </xf>
    <xf numFmtId="0" fontId="12" fillId="0" borderId="0" xfId="0" applyFont="1" applyBorder="1" applyAlignment="1">
      <alignment vertical="center"/>
    </xf>
    <xf numFmtId="0" fontId="16" fillId="0" borderId="0" xfId="0" applyFont="1" applyBorder="1" applyAlignment="1">
      <alignment vertical="center"/>
    </xf>
    <xf numFmtId="0" fontId="1" fillId="0" borderId="0" xfId="0" applyFont="1" applyBorder="1" applyAlignment="1">
      <alignment vertical="center"/>
    </xf>
    <xf numFmtId="0" fontId="11" fillId="0" borderId="0" xfId="0" applyFont="1"/>
    <xf numFmtId="0" fontId="8" fillId="0" borderId="0" xfId="0" applyFont="1" applyAlignment="1">
      <alignment vertical="center"/>
    </xf>
    <xf numFmtId="0" fontId="2" fillId="0" borderId="0" xfId="0" applyFont="1" applyBorder="1"/>
    <xf numFmtId="0" fontId="13"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1" fillId="0" borderId="13" xfId="0" applyFont="1" applyBorder="1" applyAlignment="1">
      <alignment horizontal="center" vertical="center"/>
    </xf>
    <xf numFmtId="0" fontId="6" fillId="0" borderId="14"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6" fillId="0" borderId="15" xfId="0" applyFont="1" applyBorder="1" applyAlignment="1">
      <alignment horizontal="center"/>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0" fontId="1" fillId="0" borderId="23" xfId="0" applyFont="1" applyBorder="1"/>
    <xf numFmtId="0" fontId="1" fillId="0" borderId="24" xfId="0" applyFont="1" applyBorder="1"/>
    <xf numFmtId="0" fontId="1" fillId="0" borderId="25" xfId="0" applyFont="1" applyBorder="1"/>
    <xf numFmtId="0" fontId="1" fillId="0" borderId="26" xfId="0" applyFont="1" applyBorder="1"/>
    <xf numFmtId="0" fontId="1" fillId="0" borderId="27" xfId="0" applyFont="1" applyBorder="1"/>
    <xf numFmtId="0" fontId="1" fillId="0" borderId="28" xfId="0" applyFont="1" applyBorder="1"/>
    <xf numFmtId="0" fontId="1" fillId="0" borderId="29" xfId="0" applyFont="1" applyBorder="1"/>
    <xf numFmtId="0" fontId="1" fillId="0" borderId="30" xfId="0" applyFont="1" applyBorder="1"/>
    <xf numFmtId="0" fontId="1" fillId="0" borderId="31" xfId="0" applyFont="1" applyBorder="1"/>
    <xf numFmtId="0" fontId="2" fillId="0" borderId="0"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6" fillId="0" borderId="33" xfId="0" applyFont="1" applyBorder="1" applyAlignment="1">
      <alignment horizontal="center"/>
    </xf>
    <xf numFmtId="0" fontId="10" fillId="0" borderId="32" xfId="0" applyFont="1" applyBorder="1" applyAlignment="1">
      <alignment horizontal="center"/>
    </xf>
    <xf numFmtId="0" fontId="10" fillId="0" borderId="14" xfId="0" applyFont="1" applyBorder="1" applyAlignment="1">
      <alignment horizontal="left"/>
    </xf>
    <xf numFmtId="0" fontId="1" fillId="0" borderId="0" xfId="0" applyFont="1" applyFill="1"/>
    <xf numFmtId="0" fontId="14" fillId="0" borderId="0" xfId="0" applyFont="1" applyFill="1" applyBorder="1" applyAlignment="1">
      <alignment horizontal="center"/>
    </xf>
    <xf numFmtId="0" fontId="3" fillId="0" borderId="34" xfId="0" applyFont="1" applyBorder="1" applyAlignment="1"/>
    <xf numFmtId="0" fontId="3" fillId="0" borderId="35" xfId="0" applyFont="1" applyBorder="1" applyAlignment="1"/>
    <xf numFmtId="0" fontId="3" fillId="0" borderId="36" xfId="0" applyFont="1" applyBorder="1"/>
    <xf numFmtId="0" fontId="3" fillId="0" borderId="37" xfId="0" applyFont="1" applyBorder="1"/>
    <xf numFmtId="0" fontId="3" fillId="0" borderId="38" xfId="0" applyFont="1" applyBorder="1"/>
    <xf numFmtId="0" fontId="3" fillId="0" borderId="39" xfId="0" applyFont="1" applyBorder="1"/>
    <xf numFmtId="0" fontId="11" fillId="0" borderId="0" xfId="0" applyFont="1" applyAlignment="1">
      <alignment vertical="center"/>
    </xf>
    <xf numFmtId="0" fontId="8" fillId="0" borderId="0" xfId="0" applyFont="1" applyFill="1" applyBorder="1" applyAlignment="1">
      <alignment vertical="center"/>
    </xf>
    <xf numFmtId="0" fontId="14" fillId="0" borderId="0" xfId="0" applyFont="1" applyFill="1" applyBorder="1" applyAlignment="1">
      <alignment vertical="center"/>
    </xf>
    <xf numFmtId="0" fontId="8" fillId="0" borderId="0" xfId="0" applyFont="1" applyFill="1" applyBorder="1" applyAlignment="1">
      <alignment horizontal="right" vertical="center" indent="1"/>
    </xf>
    <xf numFmtId="0" fontId="18" fillId="0" borderId="0" xfId="0" applyFont="1" applyFill="1" applyBorder="1" applyAlignment="1">
      <alignment vertical="center" wrapText="1"/>
    </xf>
    <xf numFmtId="0" fontId="8" fillId="0" borderId="0" xfId="0" applyFont="1" applyBorder="1" applyAlignment="1"/>
    <xf numFmtId="0" fontId="8" fillId="0" borderId="0" xfId="0" applyFont="1" applyBorder="1" applyAlignment="1">
      <alignment horizontal="right"/>
    </xf>
    <xf numFmtId="0" fontId="18" fillId="0" borderId="0" xfId="0" applyFont="1" applyBorder="1" applyAlignment="1"/>
    <xf numFmtId="0" fontId="1" fillId="0" borderId="0" xfId="0" applyFont="1" applyBorder="1" applyAlignment="1"/>
    <xf numFmtId="0" fontId="8" fillId="0" borderId="0" xfId="0" applyFont="1" applyFill="1" applyBorder="1" applyAlignment="1">
      <alignment horizontal="left" vertical="top"/>
    </xf>
    <xf numFmtId="0" fontId="3" fillId="0" borderId="40" xfId="0" applyFont="1" applyBorder="1"/>
    <xf numFmtId="0" fontId="1" fillId="0" borderId="41" xfId="0" applyFont="1" applyBorder="1"/>
    <xf numFmtId="0" fontId="1" fillId="0" borderId="42" xfId="0" applyFont="1" applyBorder="1"/>
    <xf numFmtId="0" fontId="1" fillId="0" borderId="43" xfId="0" applyFont="1" applyBorder="1"/>
    <xf numFmtId="0" fontId="1" fillId="0" borderId="44" xfId="0" applyFont="1" applyBorder="1"/>
    <xf numFmtId="0" fontId="1" fillId="0" borderId="45" xfId="0" applyFont="1" applyBorder="1"/>
    <xf numFmtId="0" fontId="1" fillId="0" borderId="46" xfId="0" applyFont="1" applyBorder="1"/>
    <xf numFmtId="0" fontId="1" fillId="0" borderId="47" xfId="0" applyFont="1" applyBorder="1"/>
    <xf numFmtId="0" fontId="1" fillId="0" borderId="48" xfId="0" applyFont="1" applyBorder="1"/>
    <xf numFmtId="0" fontId="1" fillId="0" borderId="49" xfId="0" applyFont="1" applyBorder="1"/>
    <xf numFmtId="0" fontId="1" fillId="0" borderId="50" xfId="0" applyFont="1" applyBorder="1"/>
    <xf numFmtId="0" fontId="1" fillId="0" borderId="51" xfId="0" applyFont="1" applyBorder="1"/>
    <xf numFmtId="0" fontId="1" fillId="0" borderId="39" xfId="0" applyFont="1" applyBorder="1"/>
    <xf numFmtId="0" fontId="1" fillId="0" borderId="52" xfId="0" applyFont="1" applyBorder="1"/>
    <xf numFmtId="0" fontId="23" fillId="0" borderId="0" xfId="0" applyFont="1"/>
    <xf numFmtId="0" fontId="24" fillId="0" borderId="0" xfId="0" applyFont="1"/>
    <xf numFmtId="0" fontId="1" fillId="0" borderId="53" xfId="0" applyFont="1" applyBorder="1"/>
    <xf numFmtId="0" fontId="3" fillId="0" borderId="0" xfId="0" applyFont="1" applyBorder="1" applyAlignment="1">
      <alignment horizontal="left" vertical="center"/>
    </xf>
    <xf numFmtId="0" fontId="1" fillId="0" borderId="0" xfId="0" applyFont="1" applyFill="1" applyAlignment="1"/>
    <xf numFmtId="0" fontId="9" fillId="0" borderId="5" xfId="0" applyFont="1" applyFill="1" applyBorder="1" applyAlignment="1">
      <alignment vertical="top"/>
    </xf>
    <xf numFmtId="0" fontId="8" fillId="0" borderId="57" xfId="0" applyFont="1" applyFill="1" applyBorder="1" applyAlignment="1">
      <alignment vertical="top"/>
    </xf>
    <xf numFmtId="0" fontId="8" fillId="0" borderId="0" xfId="0" applyFont="1" applyFill="1" applyBorder="1" applyAlignment="1"/>
    <xf numFmtId="0" fontId="8" fillId="0" borderId="0" xfId="0" applyFont="1" applyFill="1" applyBorder="1" applyAlignment="1">
      <alignment horizontal="right" vertical="top"/>
    </xf>
    <xf numFmtId="164" fontId="8" fillId="0" borderId="9" xfId="0" applyNumberFormat="1"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vertical="top" wrapText="1"/>
    </xf>
    <xf numFmtId="0" fontId="8" fillId="0" borderId="4" xfId="0" applyFont="1" applyFill="1" applyBorder="1" applyAlignment="1">
      <alignment horizontal="right" vertical="top"/>
    </xf>
    <xf numFmtId="0" fontId="8" fillId="0" borderId="4" xfId="0" applyFont="1" applyFill="1" applyBorder="1" applyAlignment="1">
      <alignment vertical="top"/>
    </xf>
    <xf numFmtId="0" fontId="8" fillId="0" borderId="6" xfId="0" applyFont="1" applyFill="1" applyBorder="1" applyAlignment="1">
      <alignment horizontal="center" vertical="top"/>
    </xf>
    <xf numFmtId="0" fontId="1" fillId="0" borderId="0" xfId="0" applyFont="1" applyFill="1" applyBorder="1"/>
    <xf numFmtId="0" fontId="14" fillId="0" borderId="0" xfId="0" quotePrefix="1" applyFont="1" applyFill="1"/>
    <xf numFmtId="0" fontId="3" fillId="0" borderId="29" xfId="0" applyFont="1" applyBorder="1" applyAlignment="1">
      <alignment horizontal="left"/>
    </xf>
    <xf numFmtId="0" fontId="3" fillId="0" borderId="29" xfId="0" applyFont="1" applyBorder="1" applyAlignment="1"/>
    <xf numFmtId="0" fontId="1" fillId="0" borderId="58" xfId="0" applyFont="1" applyBorder="1"/>
    <xf numFmtId="0" fontId="1" fillId="0" borderId="59" xfId="0" applyFont="1" applyBorder="1"/>
    <xf numFmtId="0" fontId="1" fillId="0" borderId="60" xfId="0" applyFont="1" applyBorder="1"/>
    <xf numFmtId="0" fontId="1" fillId="0" borderId="61" xfId="0" applyFont="1" applyBorder="1"/>
    <xf numFmtId="0" fontId="1" fillId="0" borderId="62" xfId="0" applyFont="1" applyBorder="1"/>
    <xf numFmtId="0" fontId="1" fillId="0" borderId="63" xfId="0" applyFont="1" applyBorder="1"/>
    <xf numFmtId="0" fontId="3" fillId="0" borderId="30" xfId="0" applyFont="1" applyBorder="1"/>
    <xf numFmtId="0" fontId="3" fillId="0" borderId="64" xfId="0" applyFont="1" applyBorder="1" applyAlignment="1">
      <alignment horizontal="right" vertical="center"/>
    </xf>
    <xf numFmtId="0" fontId="3" fillId="0" borderId="0" xfId="0" applyFont="1" applyFill="1" applyBorder="1" applyAlignment="1">
      <alignment vertical="center"/>
    </xf>
    <xf numFmtId="0" fontId="1" fillId="0" borderId="64" xfId="0" applyFont="1" applyBorder="1"/>
    <xf numFmtId="0" fontId="3" fillId="0" borderId="65" xfId="0" applyFont="1" applyBorder="1"/>
    <xf numFmtId="0" fontId="11" fillId="0" borderId="0" xfId="0" applyFont="1" applyBorder="1" applyAlignment="1">
      <alignment horizontal="left" vertical="center"/>
    </xf>
    <xf numFmtId="0" fontId="1" fillId="0" borderId="66" xfId="0" applyFont="1" applyBorder="1"/>
    <xf numFmtId="0" fontId="1" fillId="0" borderId="67" xfId="0" applyFont="1" applyBorder="1"/>
    <xf numFmtId="0" fontId="1" fillId="0" borderId="68" xfId="0" applyFont="1" applyBorder="1"/>
    <xf numFmtId="0" fontId="1" fillId="0" borderId="9" xfId="0" applyFont="1" applyFill="1" applyBorder="1"/>
    <xf numFmtId="0" fontId="1" fillId="0" borderId="12" xfId="0" applyFont="1" applyBorder="1"/>
    <xf numFmtId="0" fontId="18" fillId="0" borderId="0" xfId="0" applyFont="1" applyFill="1" applyBorder="1" applyAlignment="1">
      <alignment horizontal="left" vertical="top"/>
    </xf>
    <xf numFmtId="0" fontId="8" fillId="0" borderId="0" xfId="0" applyFont="1" applyFill="1" applyAlignment="1">
      <alignment horizontal="right"/>
    </xf>
    <xf numFmtId="0" fontId="1" fillId="0" borderId="0" xfId="0" applyFont="1" applyFill="1" applyAlignment="1">
      <alignment vertical="center"/>
    </xf>
    <xf numFmtId="0" fontId="18" fillId="0" borderId="0" xfId="0" applyFont="1" applyFill="1" applyBorder="1" applyAlignment="1">
      <alignment horizontal="left" vertical="center"/>
    </xf>
    <xf numFmtId="0" fontId="11" fillId="0" borderId="0" xfId="0" applyFont="1" applyFill="1" applyBorder="1" applyAlignment="1">
      <alignment horizontal="center" vertical="center"/>
    </xf>
    <xf numFmtId="164" fontId="24" fillId="0" borderId="0" xfId="0" applyNumberFormat="1" applyFont="1"/>
    <xf numFmtId="0" fontId="13" fillId="0" borderId="69" xfId="0" applyFont="1" applyBorder="1" applyAlignment="1"/>
    <xf numFmtId="0" fontId="13" fillId="0" borderId="70" xfId="0" applyFont="1" applyBorder="1" applyAlignment="1"/>
    <xf numFmtId="0" fontId="13" fillId="0" borderId="71" xfId="0" applyFont="1" applyBorder="1" applyAlignment="1"/>
    <xf numFmtId="0" fontId="13" fillId="0" borderId="13" xfId="0" applyFont="1" applyBorder="1" applyAlignment="1">
      <alignment vertical="center"/>
    </xf>
    <xf numFmtId="0" fontId="13" fillId="0" borderId="14" xfId="0" applyFont="1" applyBorder="1" applyAlignment="1">
      <alignment vertical="center"/>
    </xf>
    <xf numFmtId="0" fontId="11" fillId="0" borderId="15" xfId="0" applyFont="1" applyBorder="1" applyAlignment="1">
      <alignment vertical="center"/>
    </xf>
    <xf numFmtId="0" fontId="14" fillId="0" borderId="0" xfId="0" applyFont="1" applyAlignment="1">
      <alignment vertical="center"/>
    </xf>
    <xf numFmtId="0" fontId="3" fillId="0" borderId="7" xfId="0" applyFont="1" applyBorder="1" applyAlignment="1">
      <alignment vertical="center"/>
    </xf>
    <xf numFmtId="0" fontId="1" fillId="0" borderId="7" xfId="0" applyFont="1" applyBorder="1"/>
    <xf numFmtId="0" fontId="3" fillId="0" borderId="79" xfId="0" applyFont="1" applyFill="1" applyBorder="1" applyAlignment="1">
      <alignment vertical="center"/>
    </xf>
    <xf numFmtId="0" fontId="1" fillId="0" borderId="79" xfId="0" applyFont="1" applyFill="1" applyBorder="1"/>
    <xf numFmtId="0" fontId="13" fillId="0" borderId="0" xfId="0" applyFont="1" applyBorder="1" applyAlignment="1">
      <alignment horizontal="left" vertical="center"/>
    </xf>
    <xf numFmtId="0" fontId="8" fillId="0" borderId="0" xfId="0" applyFont="1" applyFill="1" applyAlignment="1">
      <alignment vertical="top" wrapText="1"/>
    </xf>
    <xf numFmtId="0" fontId="1" fillId="0" borderId="0" xfId="0" applyFont="1" applyFill="1" applyAlignment="1">
      <alignment horizontal="left" vertical="top" wrapText="1"/>
    </xf>
    <xf numFmtId="0" fontId="13" fillId="0" borderId="0" xfId="0" applyFont="1" applyBorder="1" applyAlignment="1">
      <alignment horizontal="left" vertical="center"/>
    </xf>
    <xf numFmtId="0" fontId="3" fillId="0" borderId="0" xfId="0" applyFont="1" applyBorder="1" applyAlignment="1">
      <alignment horizontal="left" vertical="center"/>
    </xf>
    <xf numFmtId="0" fontId="18" fillId="0" borderId="0" xfId="0" applyFont="1" applyFill="1" applyAlignment="1">
      <alignment vertical="top" wrapText="1"/>
    </xf>
    <xf numFmtId="0" fontId="26" fillId="0" borderId="0" xfId="0" applyFont="1" applyFill="1" applyBorder="1" applyAlignment="1">
      <alignment vertical="top" wrapText="1"/>
    </xf>
    <xf numFmtId="0" fontId="3" fillId="0" borderId="0" xfId="0" applyFont="1" applyFill="1"/>
    <xf numFmtId="0" fontId="2" fillId="0" borderId="0" xfId="0" applyFont="1" applyFill="1"/>
    <xf numFmtId="0" fontId="6" fillId="0" borderId="0" xfId="0" applyFont="1" applyBorder="1" applyAlignment="1">
      <alignment vertical="top" wrapText="1"/>
    </xf>
    <xf numFmtId="0" fontId="1" fillId="0" borderId="82" xfId="0" applyFont="1" applyBorder="1" applyAlignment="1">
      <alignment horizontal="center" vertical="center"/>
    </xf>
    <xf numFmtId="0" fontId="1" fillId="0" borderId="83" xfId="0" applyFont="1" applyBorder="1"/>
    <xf numFmtId="0" fontId="1" fillId="0" borderId="84" xfId="0" applyFont="1" applyBorder="1"/>
    <xf numFmtId="0" fontId="3" fillId="0" borderId="84" xfId="0" applyFont="1" applyBorder="1" applyAlignment="1"/>
    <xf numFmtId="0" fontId="10" fillId="0" borderId="84" xfId="0" applyFont="1" applyBorder="1" applyAlignment="1">
      <alignment vertical="center"/>
    </xf>
    <xf numFmtId="0" fontId="1" fillId="0" borderId="85" xfId="0" applyFont="1" applyBorder="1"/>
    <xf numFmtId="0" fontId="13" fillId="0" borderId="89" xfId="0" applyFont="1" applyBorder="1"/>
    <xf numFmtId="0" fontId="13" fillId="0" borderId="90" xfId="0" applyFont="1" applyBorder="1" applyAlignment="1">
      <alignment horizontal="center" vertical="center"/>
    </xf>
    <xf numFmtId="0" fontId="8" fillId="0" borderId="89" xfId="0" applyFont="1" applyBorder="1" applyAlignment="1">
      <alignment vertical="center"/>
    </xf>
    <xf numFmtId="164" fontId="8" fillId="0" borderId="90" xfId="0" applyNumberFormat="1" applyFont="1" applyBorder="1" applyAlignment="1">
      <alignment horizontal="center" vertical="center"/>
    </xf>
    <xf numFmtId="0" fontId="13" fillId="0" borderId="89"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92" xfId="0" applyFont="1" applyBorder="1" applyAlignment="1">
      <alignment horizontal="right" vertical="center"/>
    </xf>
    <xf numFmtId="164" fontId="8" fillId="0" borderId="93" xfId="0" applyNumberFormat="1" applyFont="1" applyBorder="1" applyAlignment="1">
      <alignment horizontal="center" vertical="center"/>
    </xf>
    <xf numFmtId="0" fontId="10" fillId="0" borderId="94" xfId="0" applyFont="1" applyBorder="1" applyAlignment="1">
      <alignment horizontal="center"/>
    </xf>
    <xf numFmtId="0" fontId="6" fillId="0" borderId="95" xfId="0" applyFont="1" applyBorder="1" applyAlignment="1">
      <alignment horizontal="center"/>
    </xf>
    <xf numFmtId="0" fontId="10" fillId="0" borderId="92" xfId="0" applyFont="1" applyBorder="1" applyAlignment="1">
      <alignment horizontal="left"/>
    </xf>
    <xf numFmtId="0" fontId="6" fillId="0" borderId="93" xfId="0" applyFont="1" applyBorder="1" applyAlignment="1">
      <alignment horizontal="center"/>
    </xf>
    <xf numFmtId="0" fontId="1" fillId="0" borderId="94" xfId="0" applyFont="1" applyBorder="1" applyAlignment="1">
      <alignment vertical="center"/>
    </xf>
    <xf numFmtId="0" fontId="1" fillId="0" borderId="95" xfId="0" applyFont="1" applyBorder="1" applyAlignment="1">
      <alignment vertical="center"/>
    </xf>
    <xf numFmtId="0" fontId="1" fillId="0" borderId="91" xfId="0" applyFont="1" applyBorder="1" applyAlignment="1">
      <alignment horizontal="center" vertical="center"/>
    </xf>
    <xf numFmtId="0" fontId="6" fillId="0" borderId="92" xfId="0" applyFont="1" applyBorder="1" applyAlignment="1">
      <alignment horizontal="center" vertical="center"/>
    </xf>
    <xf numFmtId="0" fontId="1" fillId="0" borderId="92" xfId="0" applyFont="1" applyBorder="1" applyAlignment="1">
      <alignment vertical="center"/>
    </xf>
    <xf numFmtId="0" fontId="1" fillId="0" borderId="93" xfId="0" applyFont="1" applyBorder="1" applyAlignment="1">
      <alignment vertical="center"/>
    </xf>
    <xf numFmtId="0" fontId="31" fillId="2" borderId="0" xfId="0" applyFont="1" applyFill="1" applyAlignment="1">
      <alignment horizontal="right"/>
    </xf>
    <xf numFmtId="0" fontId="31" fillId="2" borderId="0" xfId="0" applyFont="1" applyFill="1"/>
    <xf numFmtId="0" fontId="12" fillId="0" borderId="97" xfId="0" applyFont="1" applyBorder="1" applyAlignment="1">
      <alignment vertical="center"/>
    </xf>
    <xf numFmtId="0" fontId="12" fillId="0" borderId="98" xfId="0" applyFont="1" applyBorder="1" applyAlignment="1">
      <alignment vertical="center"/>
    </xf>
    <xf numFmtId="0" fontId="1" fillId="0" borderId="99" xfId="0" applyFont="1" applyBorder="1"/>
    <xf numFmtId="0" fontId="1" fillId="0" borderId="100" xfId="0" applyFont="1" applyBorder="1"/>
    <xf numFmtId="0" fontId="1" fillId="0" borderId="101" xfId="0" applyFont="1" applyBorder="1"/>
    <xf numFmtId="0" fontId="1" fillId="0" borderId="8" xfId="0" applyFont="1" applyBorder="1"/>
    <xf numFmtId="0" fontId="1" fillId="0" borderId="102" xfId="0" applyFont="1" applyBorder="1"/>
    <xf numFmtId="0" fontId="1" fillId="0" borderId="103" xfId="0" applyFont="1" applyBorder="1"/>
    <xf numFmtId="0" fontId="1" fillId="0" borderId="104" xfId="0" applyFont="1" applyBorder="1"/>
    <xf numFmtId="0" fontId="1" fillId="0" borderId="105" xfId="0" applyFont="1" applyBorder="1"/>
    <xf numFmtId="0" fontId="1" fillId="0" borderId="106" xfId="0" applyFont="1" applyBorder="1"/>
    <xf numFmtId="0" fontId="1" fillId="0" borderId="107" xfId="0" applyFont="1" applyBorder="1"/>
    <xf numFmtId="0" fontId="1" fillId="0" borderId="108" xfId="0" applyFont="1" applyBorder="1"/>
    <xf numFmtId="0" fontId="1" fillId="0" borderId="109" xfId="0" applyFont="1" applyBorder="1"/>
    <xf numFmtId="0" fontId="34" fillId="2" borderId="0" xfId="0" applyFont="1" applyFill="1" applyAlignment="1">
      <alignment horizontal="right" vertical="top"/>
    </xf>
    <xf numFmtId="0" fontId="31" fillId="2" borderId="0" xfId="0" applyFont="1" applyFill="1" applyAlignment="1">
      <alignment vertical="center"/>
    </xf>
    <xf numFmtId="0" fontId="27"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protection locked="0"/>
    </xf>
    <xf numFmtId="0" fontId="1" fillId="0" borderId="0" xfId="0" applyFont="1" applyFill="1" applyAlignment="1">
      <alignment horizontal="right" vertical="top"/>
    </xf>
    <xf numFmtId="0" fontId="1" fillId="0" borderId="0" xfId="0" applyFont="1" applyFill="1" applyAlignment="1">
      <alignment horizontal="right" vertical="center"/>
    </xf>
    <xf numFmtId="0" fontId="31" fillId="2" borderId="0" xfId="0" applyFont="1" applyFill="1" applyAlignment="1">
      <alignment horizontal="right" vertical="top"/>
    </xf>
    <xf numFmtId="0" fontId="10" fillId="0" borderId="0" xfId="0" applyFont="1" applyFill="1"/>
    <xf numFmtId="0" fontId="37" fillId="0" borderId="0" xfId="0" applyFont="1" applyFill="1" applyAlignment="1">
      <alignment vertical="top" wrapText="1"/>
    </xf>
    <xf numFmtId="0" fontId="27" fillId="2" borderId="54" xfId="0" applyFont="1" applyFill="1" applyBorder="1" applyAlignment="1" applyProtection="1">
      <alignment horizontal="center"/>
      <protection locked="0"/>
    </xf>
    <xf numFmtId="0" fontId="1" fillId="0" borderId="116" xfId="0" applyFont="1" applyBorder="1"/>
    <xf numFmtId="0" fontId="3" fillId="0" borderId="97" xfId="0" applyFont="1" applyBorder="1" applyAlignment="1">
      <alignment horizontal="right"/>
    </xf>
    <xf numFmtId="0" fontId="11" fillId="0" borderId="117" xfId="0" applyFont="1" applyBorder="1" applyAlignment="1">
      <alignment vertical="center"/>
    </xf>
    <xf numFmtId="0" fontId="3" fillId="0" borderId="98" xfId="0" applyFont="1" applyBorder="1" applyAlignment="1"/>
    <xf numFmtId="0" fontId="1" fillId="0" borderId="118" xfId="0" applyFont="1" applyBorder="1"/>
    <xf numFmtId="0" fontId="1" fillId="0" borderId="119" xfId="0" applyFont="1" applyBorder="1"/>
    <xf numFmtId="0" fontId="1" fillId="0" borderId="120" xfId="0" applyFont="1" applyBorder="1"/>
    <xf numFmtId="0" fontId="1" fillId="0" borderId="121" xfId="0" applyFont="1" applyBorder="1"/>
    <xf numFmtId="0" fontId="1" fillId="0" borderId="122" xfId="0" applyFont="1" applyBorder="1"/>
    <xf numFmtId="0" fontId="1" fillId="0" borderId="123" xfId="0" applyFont="1" applyBorder="1"/>
    <xf numFmtId="0" fontId="1" fillId="0" borderId="125" xfId="0" applyFont="1" applyBorder="1"/>
    <xf numFmtId="0" fontId="1" fillId="0" borderId="126" xfId="0" applyFont="1" applyBorder="1"/>
    <xf numFmtId="0" fontId="1" fillId="0" borderId="124" xfId="0" applyFont="1" applyBorder="1"/>
    <xf numFmtId="0" fontId="1" fillId="0" borderId="127" xfId="0" applyFont="1" applyBorder="1"/>
    <xf numFmtId="0" fontId="1" fillId="0" borderId="128" xfId="0" applyFont="1" applyBorder="1"/>
    <xf numFmtId="0" fontId="1" fillId="0" borderId="129" xfId="0" applyFont="1" applyBorder="1"/>
    <xf numFmtId="0" fontId="1" fillId="0" borderId="130" xfId="0" applyFont="1" applyBorder="1"/>
    <xf numFmtId="0" fontId="1" fillId="0" borderId="37" xfId="0" applyFont="1" applyBorder="1"/>
    <xf numFmtId="0" fontId="1" fillId="0" borderId="131" xfId="0" applyFont="1" applyBorder="1"/>
    <xf numFmtId="0" fontId="1" fillId="0" borderId="132" xfId="0" applyFont="1" applyBorder="1"/>
    <xf numFmtId="0" fontId="30" fillId="2" borderId="55" xfId="0" applyFont="1" applyFill="1" applyBorder="1" applyAlignment="1" applyProtection="1">
      <alignment horizontal="center" vertical="center"/>
      <protection locked="0"/>
    </xf>
    <xf numFmtId="0" fontId="9" fillId="0" borderId="0" xfId="0" applyFont="1" applyFill="1" applyAlignment="1">
      <alignment vertical="top"/>
    </xf>
    <xf numFmtId="0" fontId="6" fillId="0" borderId="0" xfId="0" applyFont="1" applyFill="1"/>
    <xf numFmtId="0" fontId="9" fillId="0" borderId="0" xfId="0" applyFont="1" applyFill="1" applyAlignment="1">
      <alignment horizontal="right"/>
    </xf>
    <xf numFmtId="0" fontId="30" fillId="2" borderId="0" xfId="0" applyFont="1" applyFill="1" applyAlignment="1">
      <alignment vertical="center"/>
    </xf>
    <xf numFmtId="0" fontId="8" fillId="0" borderId="139" xfId="0" applyFont="1" applyBorder="1" applyAlignment="1"/>
    <xf numFmtId="0" fontId="8" fillId="0" borderId="140" xfId="0" applyFont="1" applyBorder="1" applyAlignment="1">
      <alignment horizontal="right"/>
    </xf>
    <xf numFmtId="0" fontId="9" fillId="0" borderId="139" xfId="0" applyFont="1" applyBorder="1" applyAlignment="1"/>
    <xf numFmtId="0" fontId="9" fillId="0" borderId="140" xfId="0" applyFont="1" applyBorder="1" applyAlignment="1">
      <alignment horizontal="right" indent="1"/>
    </xf>
    <xf numFmtId="0" fontId="1" fillId="0" borderId="139" xfId="0" applyFont="1" applyBorder="1"/>
    <xf numFmtId="0" fontId="1" fillId="0" borderId="140" xfId="0" applyFont="1" applyBorder="1"/>
    <xf numFmtId="0" fontId="8" fillId="0" borderId="141" xfId="0" applyFont="1" applyFill="1" applyBorder="1" applyAlignment="1">
      <alignment vertical="top"/>
    </xf>
    <xf numFmtId="0" fontId="8" fillId="0" borderId="142" xfId="0" applyFont="1" applyFill="1" applyBorder="1" applyAlignment="1">
      <alignment horizontal="right" vertical="top"/>
    </xf>
    <xf numFmtId="0" fontId="8" fillId="0" borderId="145" xfId="0" applyFont="1" applyFill="1" applyBorder="1" applyAlignment="1">
      <alignment vertical="center"/>
    </xf>
    <xf numFmtId="0" fontId="8" fillId="0" borderId="146" xfId="0" applyFont="1" applyFill="1" applyBorder="1" applyAlignment="1">
      <alignment vertical="top"/>
    </xf>
    <xf numFmtId="0" fontId="8" fillId="0" borderId="149" xfId="0" applyFont="1" applyFill="1" applyBorder="1" applyAlignment="1">
      <alignment horizontal="center" vertical="center"/>
    </xf>
    <xf numFmtId="0" fontId="8" fillId="0" borderId="150" xfId="0" applyFont="1" applyFill="1" applyBorder="1" applyAlignment="1">
      <alignment vertical="center"/>
    </xf>
    <xf numFmtId="0" fontId="8" fillId="0" borderId="151" xfId="0" applyFont="1" applyFill="1" applyBorder="1" applyAlignment="1">
      <alignment vertical="top"/>
    </xf>
    <xf numFmtId="0" fontId="8" fillId="0" borderId="154" xfId="0" applyFont="1" applyFill="1" applyBorder="1" applyAlignment="1">
      <alignment horizontal="center" vertical="center"/>
    </xf>
    <xf numFmtId="0" fontId="9" fillId="0" borderId="0" xfId="0" applyFont="1" applyFill="1" applyBorder="1" applyAlignment="1">
      <alignment horizontal="center"/>
    </xf>
    <xf numFmtId="0" fontId="3" fillId="0" borderId="155" xfId="0" applyFont="1" applyBorder="1" applyAlignment="1"/>
    <xf numFmtId="0" fontId="3" fillId="0" borderId="156" xfId="0" applyFont="1" applyBorder="1" applyAlignment="1">
      <alignment horizontal="left"/>
    </xf>
    <xf numFmtId="0" fontId="3" fillId="0" borderId="157" xfId="0" applyFont="1" applyBorder="1" applyAlignment="1"/>
    <xf numFmtId="0" fontId="3" fillId="0" borderId="158" xfId="0" applyFont="1" applyBorder="1"/>
    <xf numFmtId="0" fontId="3" fillId="0" borderId="159" xfId="0" applyFont="1" applyBorder="1"/>
    <xf numFmtId="0" fontId="3" fillId="0" borderId="160" xfId="0" applyFont="1" applyBorder="1"/>
    <xf numFmtId="0" fontId="3" fillId="0" borderId="161" xfId="0" applyFont="1" applyBorder="1"/>
    <xf numFmtId="0" fontId="3" fillId="0" borderId="162" xfId="0" applyFont="1" applyBorder="1"/>
    <xf numFmtId="0" fontId="8" fillId="0" borderId="142" xfId="0" applyFont="1" applyFill="1" applyBorder="1" applyAlignment="1">
      <alignment horizontal="right"/>
    </xf>
    <xf numFmtId="0" fontId="8" fillId="0" borderId="163" xfId="0" applyFont="1" applyFill="1" applyBorder="1" applyAlignment="1">
      <alignment vertical="top"/>
    </xf>
    <xf numFmtId="0" fontId="8" fillId="0" borderId="164" xfId="0" applyFont="1" applyFill="1" applyBorder="1" applyAlignment="1">
      <alignment horizontal="right"/>
    </xf>
    <xf numFmtId="0" fontId="8" fillId="0" borderId="139" xfId="0" applyFont="1" applyFill="1" applyBorder="1" applyAlignment="1"/>
    <xf numFmtId="164" fontId="8" fillId="0" borderId="140" xfId="0" applyNumberFormat="1" applyFont="1" applyFill="1" applyBorder="1" applyAlignment="1">
      <alignment horizontal="center" vertical="top"/>
    </xf>
    <xf numFmtId="0" fontId="8" fillId="0" borderId="140" xfId="0" applyFont="1" applyFill="1" applyBorder="1" applyAlignment="1">
      <alignment horizontal="center" vertical="top"/>
    </xf>
    <xf numFmtId="0" fontId="8" fillId="0" borderId="143" xfId="0" applyFont="1" applyFill="1" applyBorder="1" applyAlignment="1">
      <alignment vertical="top" wrapText="1"/>
    </xf>
    <xf numFmtId="0" fontId="8" fillId="0" borderId="144" xfId="0" applyFont="1" applyFill="1" applyBorder="1" applyAlignment="1">
      <alignment horizontal="center" vertical="top"/>
    </xf>
    <xf numFmtId="0" fontId="1" fillId="0" borderId="0" xfId="0" applyFont="1" applyAlignment="1">
      <alignment vertical="top"/>
    </xf>
    <xf numFmtId="0" fontId="9" fillId="0" borderId="139" xfId="0" applyFont="1" applyFill="1" applyBorder="1" applyAlignment="1">
      <alignment vertical="top"/>
    </xf>
    <xf numFmtId="0" fontId="9" fillId="0" borderId="140" xfId="0" applyFont="1" applyFill="1" applyBorder="1" applyAlignment="1">
      <alignment horizontal="right" vertical="top"/>
    </xf>
    <xf numFmtId="0" fontId="18" fillId="0" borderId="0" xfId="0" applyFont="1" applyAlignment="1">
      <alignment horizontal="right"/>
    </xf>
    <xf numFmtId="0" fontId="10" fillId="0" borderId="0" xfId="0" applyFont="1" applyAlignment="1">
      <alignment horizontal="right" vertical="center"/>
    </xf>
    <xf numFmtId="0" fontId="30" fillId="2" borderId="56" xfId="0" applyFont="1" applyFill="1" applyBorder="1" applyAlignment="1" applyProtection="1">
      <alignment horizontal="center" vertical="center"/>
      <protection locked="0"/>
    </xf>
    <xf numFmtId="0" fontId="3" fillId="0" borderId="169" xfId="0" applyFont="1" applyBorder="1" applyAlignment="1">
      <alignment horizontal="right"/>
    </xf>
    <xf numFmtId="0" fontId="3" fillId="0" borderId="170" xfId="0" applyFont="1" applyBorder="1" applyAlignment="1"/>
    <xf numFmtId="0" fontId="3" fillId="0" borderId="171" xfId="0" applyFont="1" applyBorder="1"/>
    <xf numFmtId="0" fontId="11" fillId="0" borderId="171" xfId="0" applyFont="1" applyBorder="1" applyAlignment="1">
      <alignment horizontal="left" vertical="center"/>
    </xf>
    <xf numFmtId="0" fontId="1" fillId="0" borderId="172" xfId="0" applyFont="1" applyBorder="1"/>
    <xf numFmtId="0" fontId="3" fillId="0" borderId="101" xfId="0" applyFont="1" applyBorder="1" applyAlignment="1">
      <alignment horizontal="left" vertical="center"/>
    </xf>
    <xf numFmtId="0" fontId="1" fillId="0" borderId="172" xfId="0" applyFont="1" applyFill="1" applyBorder="1"/>
    <xf numFmtId="0" fontId="11" fillId="0" borderId="173" xfId="0" applyFont="1" applyBorder="1" applyAlignment="1">
      <alignment horizontal="left" vertical="center"/>
    </xf>
    <xf numFmtId="0" fontId="27" fillId="2" borderId="62" xfId="0" applyFont="1" applyFill="1" applyBorder="1" applyAlignment="1" applyProtection="1">
      <alignment horizontal="center" vertical="center"/>
      <protection locked="0"/>
    </xf>
    <xf numFmtId="0" fontId="3" fillId="0" borderId="171" xfId="0" applyFont="1" applyBorder="1" applyAlignment="1">
      <alignment vertical="center"/>
    </xf>
    <xf numFmtId="164" fontId="27" fillId="2"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right" vertical="center"/>
    </xf>
    <xf numFmtId="164" fontId="27" fillId="3" borderId="122" xfId="0" applyNumberFormat="1" applyFont="1" applyFill="1" applyBorder="1" applyAlignment="1">
      <alignment horizontal="center" vertical="center"/>
    </xf>
    <xf numFmtId="0" fontId="3" fillId="0" borderId="174" xfId="0" applyFont="1" applyFill="1" applyBorder="1" applyAlignment="1">
      <alignment horizontal="right" vertical="center"/>
    </xf>
    <xf numFmtId="164" fontId="27" fillId="3" borderId="175" xfId="0" applyNumberFormat="1" applyFont="1" applyFill="1" applyBorder="1" applyAlignment="1">
      <alignment horizontal="center" vertical="center"/>
    </xf>
    <xf numFmtId="0" fontId="1" fillId="0" borderId="74" xfId="0" applyFont="1" applyBorder="1"/>
    <xf numFmtId="0" fontId="1" fillId="0" borderId="176" xfId="0" applyFont="1" applyBorder="1"/>
    <xf numFmtId="0" fontId="6" fillId="0" borderId="177" xfId="0" applyFont="1" applyBorder="1" applyAlignment="1">
      <alignment horizontal="center"/>
    </xf>
    <xf numFmtId="0" fontId="6" fillId="0" borderId="178" xfId="0" applyFont="1" applyBorder="1" applyAlignment="1">
      <alignment horizontal="center"/>
    </xf>
    <xf numFmtId="0" fontId="18" fillId="0" borderId="0" xfId="0" applyFont="1" applyFill="1" applyAlignment="1">
      <alignment horizontal="right" vertical="top"/>
    </xf>
    <xf numFmtId="0" fontId="31" fillId="0" borderId="0" xfId="0" applyFont="1" applyFill="1" applyAlignment="1">
      <alignment vertical="center"/>
    </xf>
    <xf numFmtId="0" fontId="34" fillId="2" borderId="0" xfId="0" applyFont="1" applyFill="1" applyAlignment="1">
      <alignment horizontal="right"/>
    </xf>
    <xf numFmtId="0" fontId="34" fillId="0" borderId="0" xfId="0" applyFont="1" applyFill="1" applyAlignment="1">
      <alignment vertical="top" wrapText="1"/>
    </xf>
    <xf numFmtId="0" fontId="14" fillId="0" borderId="0" xfId="0" applyFont="1" applyFill="1" applyBorder="1" applyAlignment="1" applyProtection="1">
      <alignment vertical="center"/>
    </xf>
    <xf numFmtId="0" fontId="8" fillId="0" borderId="0" xfId="0" applyFont="1" applyFill="1" applyBorder="1" applyAlignment="1">
      <alignment horizontal="left"/>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xf>
    <xf numFmtId="0" fontId="8" fillId="0" borderId="3" xfId="0" applyFont="1" applyFill="1" applyBorder="1" applyAlignment="1">
      <alignment horizontal="left" vertical="top"/>
    </xf>
    <xf numFmtId="0" fontId="11" fillId="0" borderId="62" xfId="0" applyFont="1" applyBorder="1" applyAlignment="1">
      <alignment horizontal="left" vertical="center"/>
    </xf>
    <xf numFmtId="0" fontId="1" fillId="0" borderId="182" xfId="0" applyFont="1" applyBorder="1"/>
    <xf numFmtId="0" fontId="3" fillId="0" borderId="183" xfId="0" applyFont="1" applyBorder="1" applyAlignment="1">
      <alignment horizontal="right"/>
    </xf>
    <xf numFmtId="0" fontId="11" fillId="0" borderId="184" xfId="0" applyFont="1" applyBorder="1" applyAlignment="1">
      <alignment vertical="center"/>
    </xf>
    <xf numFmtId="0" fontId="3" fillId="0" borderId="185" xfId="0" applyFont="1" applyBorder="1" applyAlignment="1"/>
    <xf numFmtId="0" fontId="1" fillId="0" borderId="186" xfId="0" applyFont="1" applyBorder="1"/>
    <xf numFmtId="0" fontId="1" fillId="0" borderId="122" xfId="0" applyFont="1" applyFill="1" applyBorder="1"/>
    <xf numFmtId="0" fontId="3" fillId="0" borderId="122" xfId="0" applyFont="1" applyFill="1" applyBorder="1" applyAlignment="1">
      <alignment horizontal="right" vertical="center"/>
    </xf>
    <xf numFmtId="0" fontId="3" fillId="0" borderId="102" xfId="0" applyFont="1" applyFill="1" applyBorder="1" applyAlignment="1">
      <alignment horizontal="right" vertical="center"/>
    </xf>
    <xf numFmtId="0" fontId="3" fillId="0" borderId="22" xfId="0" applyFont="1" applyBorder="1"/>
    <xf numFmtId="0" fontId="3" fillId="0" borderId="29" xfId="0" applyFont="1" applyBorder="1"/>
    <xf numFmtId="164" fontId="27" fillId="3" borderId="84" xfId="0" applyNumberFormat="1" applyFont="1" applyFill="1" applyBorder="1" applyAlignment="1">
      <alignment horizontal="center" vertical="center"/>
    </xf>
    <xf numFmtId="164" fontId="27" fillId="2" borderId="74" xfId="0" applyNumberFormat="1" applyFont="1" applyFill="1" applyBorder="1" applyAlignment="1" applyProtection="1">
      <alignment horizontal="center" vertical="center"/>
      <protection locked="0"/>
    </xf>
    <xf numFmtId="0" fontId="1" fillId="0" borderId="187" xfId="0" applyFont="1" applyBorder="1"/>
    <xf numFmtId="0" fontId="1" fillId="0" borderId="188" xfId="0" applyFont="1" applyBorder="1"/>
    <xf numFmtId="0" fontId="1" fillId="0" borderId="189" xfId="0" applyFont="1" applyBorder="1"/>
    <xf numFmtId="0" fontId="1" fillId="0" borderId="190" xfId="0" applyFont="1" applyBorder="1"/>
    <xf numFmtId="0" fontId="5" fillId="0" borderId="0" xfId="0" applyFont="1" applyAlignment="1">
      <alignment horizontal="left"/>
    </xf>
    <xf numFmtId="0" fontId="6" fillId="0" borderId="0" xfId="0" applyFont="1" applyAlignment="1">
      <alignment horizontal="left" vertical="top" wrapText="1"/>
    </xf>
    <xf numFmtId="0" fontId="1" fillId="0" borderId="0" xfId="0" applyFont="1" applyBorder="1" applyAlignment="1">
      <alignment horizontal="center" vertical="center"/>
    </xf>
    <xf numFmtId="0" fontId="19" fillId="0" borderId="136" xfId="0" applyFont="1" applyFill="1" applyBorder="1" applyAlignment="1">
      <alignment vertical="center" wrapText="1"/>
    </xf>
    <xf numFmtId="0" fontId="19" fillId="0" borderId="137" xfId="0" applyFont="1" applyFill="1" applyBorder="1" applyAlignment="1">
      <alignment vertical="center" wrapText="1"/>
    </xf>
    <xf numFmtId="0" fontId="19" fillId="0" borderId="138" xfId="0" applyFont="1" applyFill="1" applyBorder="1" applyAlignment="1">
      <alignment vertical="center" wrapText="1"/>
    </xf>
    <xf numFmtId="0" fontId="11" fillId="0" borderId="14" xfId="0" applyFont="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82" xfId="0" applyFont="1" applyBorder="1" applyAlignment="1">
      <alignment horizontal="center" vertical="center"/>
    </xf>
    <xf numFmtId="0" fontId="1" fillId="0" borderId="0" xfId="0" applyFont="1" applyAlignment="1">
      <alignment horizontal="center"/>
    </xf>
    <xf numFmtId="0" fontId="27" fillId="2" borderId="0" xfId="0" applyFont="1" applyFill="1" applyBorder="1" applyAlignment="1" applyProtection="1">
      <alignment horizontal="center" vertical="center"/>
      <protection locked="0"/>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96" xfId="0" applyFont="1" applyBorder="1" applyAlignment="1">
      <alignment horizontal="center" vertical="center"/>
    </xf>
    <xf numFmtId="0" fontId="6" fillId="0" borderId="94" xfId="0" applyFont="1" applyBorder="1" applyAlignment="1">
      <alignment horizontal="center" vertical="center"/>
    </xf>
    <xf numFmtId="0" fontId="10" fillId="0" borderId="0" xfId="0" applyFont="1" applyBorder="1" applyAlignment="1">
      <alignment horizontal="center" vertical="center"/>
    </xf>
    <xf numFmtId="164" fontId="17" fillId="0" borderId="86" xfId="0" applyNumberFormat="1" applyFont="1" applyBorder="1" applyAlignment="1">
      <alignment horizontal="center" vertical="center"/>
    </xf>
    <xf numFmtId="164" fontId="17" fillId="0" borderId="87" xfId="0" applyNumberFormat="1" applyFont="1" applyBorder="1" applyAlignment="1">
      <alignment horizontal="center" vertical="center"/>
    </xf>
    <xf numFmtId="164" fontId="17" fillId="0" borderId="91" xfId="0" applyNumberFormat="1" applyFont="1" applyBorder="1" applyAlignment="1">
      <alignment horizontal="center" vertical="center"/>
    </xf>
    <xf numFmtId="164" fontId="17" fillId="0" borderId="92" xfId="0" applyNumberFormat="1" applyFont="1" applyBorder="1" applyAlignment="1">
      <alignment horizontal="center" vertical="center"/>
    </xf>
    <xf numFmtId="0" fontId="36" fillId="0" borderId="89"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90" xfId="0" applyFont="1" applyFill="1" applyBorder="1" applyAlignment="1">
      <alignment horizontal="center" vertical="center"/>
    </xf>
    <xf numFmtId="0" fontId="30" fillId="2" borderId="86" xfId="0" applyFont="1" applyFill="1" applyBorder="1" applyAlignment="1">
      <alignment horizontal="center" vertical="center"/>
    </xf>
    <xf numFmtId="0" fontId="30" fillId="2" borderId="87" xfId="0" applyFont="1" applyFill="1" applyBorder="1" applyAlignment="1">
      <alignment horizontal="center" vertical="center"/>
    </xf>
    <xf numFmtId="0" fontId="30" fillId="2" borderId="88" xfId="0" applyFont="1" applyFill="1" applyBorder="1" applyAlignment="1">
      <alignment horizontal="center" vertical="center"/>
    </xf>
    <xf numFmtId="0" fontId="30" fillId="2" borderId="89"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90" xfId="0" applyFont="1" applyFill="1" applyBorder="1" applyAlignment="1">
      <alignment horizontal="center" vertical="center"/>
    </xf>
    <xf numFmtId="0" fontId="27" fillId="2" borderId="152" xfId="0" applyFont="1" applyFill="1" applyBorder="1" applyAlignment="1" applyProtection="1">
      <alignment horizontal="center" vertical="center"/>
      <protection locked="0" hidden="1"/>
    </xf>
    <xf numFmtId="0" fontId="27" fillId="2" borderId="153" xfId="0" applyFont="1" applyFill="1" applyBorder="1" applyAlignment="1" applyProtection="1">
      <alignment horizontal="center" vertical="center"/>
      <protection locked="0" hidden="1"/>
    </xf>
    <xf numFmtId="0" fontId="10" fillId="0" borderId="0" xfId="0" applyFont="1" applyAlignment="1">
      <alignment horizontal="left" vertical="center"/>
    </xf>
    <xf numFmtId="0" fontId="10" fillId="0" borderId="0" xfId="0" applyFont="1" applyBorder="1" applyAlignment="1">
      <alignment horizontal="left" vertical="center"/>
    </xf>
    <xf numFmtId="0" fontId="18" fillId="0" borderId="0" xfId="0" applyFont="1" applyFill="1" applyAlignment="1">
      <alignment horizontal="left" vertical="top" wrapText="1"/>
    </xf>
    <xf numFmtId="0" fontId="35" fillId="0" borderId="0" xfId="0" applyFont="1" applyFill="1" applyAlignment="1">
      <alignment horizontal="left" vertical="top" wrapText="1"/>
    </xf>
    <xf numFmtId="0" fontId="34" fillId="2" borderId="0" xfId="0" applyFont="1" applyFill="1" applyAlignment="1">
      <alignment horizontal="left" wrapText="1"/>
    </xf>
    <xf numFmtId="0" fontId="20" fillId="0" borderId="0" xfId="0" applyFont="1" applyBorder="1" applyAlignment="1">
      <alignment horizontal="right"/>
    </xf>
    <xf numFmtId="0" fontId="20" fillId="0" borderId="0" xfId="0" applyFont="1" applyAlignment="1">
      <alignment horizontal="right"/>
    </xf>
    <xf numFmtId="0" fontId="32" fillId="0" borderId="0" xfId="0" applyFont="1" applyBorder="1" applyAlignment="1">
      <alignment horizontal="right"/>
    </xf>
    <xf numFmtId="0" fontId="11" fillId="0" borderId="0" xfId="0" applyFont="1" applyBorder="1" applyAlignment="1">
      <alignment vertical="center"/>
    </xf>
    <xf numFmtId="0" fontId="34" fillId="2" borderId="0" xfId="0" applyFont="1" applyFill="1" applyAlignment="1">
      <alignment horizontal="left" vertical="top" wrapText="1"/>
    </xf>
    <xf numFmtId="0" fontId="37" fillId="0" borderId="0" xfId="0" applyFont="1" applyFill="1" applyAlignment="1">
      <alignment horizontal="left" vertical="top" wrapText="1"/>
    </xf>
    <xf numFmtId="0" fontId="26" fillId="0" borderId="0" xfId="0" applyFont="1" applyFill="1" applyBorder="1" applyAlignment="1">
      <alignment wrapText="1"/>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3" fillId="0" borderId="86" xfId="0" applyFont="1" applyBorder="1" applyAlignment="1">
      <alignment horizontal="left"/>
    </xf>
    <xf numFmtId="0" fontId="13" fillId="0" borderId="87" xfId="0" applyFont="1" applyBorder="1" applyAlignment="1">
      <alignment horizontal="left"/>
    </xf>
    <xf numFmtId="0" fontId="13" fillId="0" borderId="88" xfId="0" applyFont="1" applyBorder="1" applyAlignment="1">
      <alignment horizontal="left"/>
    </xf>
    <xf numFmtId="0" fontId="13" fillId="0" borderId="110" xfId="0" applyFont="1" applyBorder="1" applyAlignment="1">
      <alignment horizontal="left"/>
    </xf>
    <xf numFmtId="0" fontId="13" fillId="0" borderId="111" xfId="0" applyFont="1" applyBorder="1" applyAlignment="1">
      <alignment horizontal="left"/>
    </xf>
    <xf numFmtId="0" fontId="13" fillId="0" borderId="112" xfId="0" applyFont="1" applyBorder="1" applyAlignment="1">
      <alignment horizontal="left"/>
    </xf>
    <xf numFmtId="0" fontId="11" fillId="0" borderId="133" xfId="0" applyFont="1" applyFill="1" applyBorder="1" applyAlignment="1" applyProtection="1">
      <alignment horizontal="center"/>
      <protection locked="0"/>
    </xf>
    <xf numFmtId="0" fontId="11" fillId="0" borderId="134" xfId="0" applyFont="1" applyFill="1" applyBorder="1" applyAlignment="1" applyProtection="1">
      <alignment horizontal="center"/>
      <protection locked="0"/>
    </xf>
    <xf numFmtId="0" fontId="13" fillId="0" borderId="113" xfId="0" applyFont="1" applyBorder="1" applyAlignment="1">
      <alignment horizontal="left" vertical="center"/>
    </xf>
    <xf numFmtId="0" fontId="13" fillId="0" borderId="114" xfId="0" applyFont="1" applyBorder="1" applyAlignment="1">
      <alignment horizontal="left" vertical="center"/>
    </xf>
    <xf numFmtId="0" fontId="13" fillId="0" borderId="91" xfId="0" applyFont="1" applyBorder="1" applyAlignment="1">
      <alignment horizontal="left" vertical="center"/>
    </xf>
    <xf numFmtId="0" fontId="13" fillId="0" borderId="92" xfId="0" applyFont="1" applyBorder="1" applyAlignment="1">
      <alignment horizontal="left" vertical="center"/>
    </xf>
    <xf numFmtId="0" fontId="11" fillId="0" borderId="4" xfId="0" applyFont="1" applyFill="1" applyBorder="1" applyAlignment="1" applyProtection="1">
      <alignment horizontal="center"/>
      <protection locked="0"/>
    </xf>
    <xf numFmtId="0" fontId="11" fillId="0" borderId="135" xfId="0" applyFont="1" applyFill="1" applyBorder="1" applyAlignment="1" applyProtection="1">
      <alignment horizontal="center"/>
      <protection locked="0"/>
    </xf>
    <xf numFmtId="164" fontId="17" fillId="0" borderId="69" xfId="0" applyNumberFormat="1" applyFont="1" applyBorder="1" applyAlignment="1">
      <alignment horizontal="center" vertical="center"/>
    </xf>
    <xf numFmtId="164" fontId="17" fillId="0" borderId="70" xfId="0" applyNumberFormat="1" applyFont="1" applyBorder="1" applyAlignment="1">
      <alignment horizontal="center" vertical="center"/>
    </xf>
    <xf numFmtId="164" fontId="17" fillId="0" borderId="13" xfId="0" applyNumberFormat="1" applyFont="1" applyBorder="1" applyAlignment="1">
      <alignment horizontal="center" vertical="center"/>
    </xf>
    <xf numFmtId="164" fontId="17" fillId="0" borderId="14" xfId="0" applyNumberFormat="1" applyFont="1" applyBorder="1" applyAlignment="1">
      <alignment horizontal="center" vertical="center"/>
    </xf>
    <xf numFmtId="0" fontId="13" fillId="0" borderId="89" xfId="0" applyFont="1" applyBorder="1" applyAlignment="1">
      <alignment horizontal="left" vertical="center"/>
    </xf>
    <xf numFmtId="0" fontId="13" fillId="0" borderId="0" xfId="0" applyFont="1" applyBorder="1" applyAlignment="1">
      <alignment horizontal="left" vertical="center"/>
    </xf>
    <xf numFmtId="0" fontId="3" fillId="0" borderId="0" xfId="0" applyFont="1" applyBorder="1" applyAlignment="1">
      <alignment horizontal="left" vertical="center"/>
    </xf>
    <xf numFmtId="0" fontId="6" fillId="0" borderId="77" xfId="0" applyFont="1" applyBorder="1" applyAlignment="1">
      <alignment horizontal="center" vertical="center"/>
    </xf>
    <xf numFmtId="0" fontId="6" fillId="0" borderId="32" xfId="0" applyFont="1" applyBorder="1" applyAlignment="1">
      <alignment horizontal="center" vertical="center"/>
    </xf>
    <xf numFmtId="0" fontId="27" fillId="2" borderId="78" xfId="0" applyFont="1" applyFill="1" applyBorder="1" applyAlignment="1" applyProtection="1">
      <alignment horizontal="center" vertical="center"/>
      <protection locked="0"/>
    </xf>
    <xf numFmtId="0" fontId="27" fillId="2" borderId="56" xfId="0"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90" xfId="0" applyFont="1" applyBorder="1" applyAlignment="1">
      <alignment horizontal="center" vertical="center"/>
    </xf>
    <xf numFmtId="0" fontId="13" fillId="0" borderId="86" xfId="0" applyFont="1" applyBorder="1" applyAlignment="1">
      <alignment horizontal="left" vertical="center"/>
    </xf>
    <xf numFmtId="0" fontId="13" fillId="0" borderId="87" xfId="0" applyFont="1" applyBorder="1" applyAlignment="1">
      <alignment horizontal="left" vertical="center"/>
    </xf>
    <xf numFmtId="0" fontId="13" fillId="0" borderId="88" xfId="0" applyFont="1" applyBorder="1" applyAlignment="1">
      <alignment horizontal="left" vertical="center"/>
    </xf>
    <xf numFmtId="0" fontId="13" fillId="0" borderId="90" xfId="0" applyFont="1" applyBorder="1" applyAlignment="1">
      <alignment horizontal="left" vertical="center"/>
    </xf>
    <xf numFmtId="0" fontId="11" fillId="0" borderId="0" xfId="0" applyFont="1" applyBorder="1" applyAlignment="1">
      <alignment horizontal="left" vertical="center"/>
    </xf>
    <xf numFmtId="0" fontId="27" fillId="2" borderId="73" xfId="0"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0" xfId="0" applyFont="1" applyBorder="1" applyAlignment="1">
      <alignment horizontal="left" vertical="center" wrapText="1"/>
    </xf>
    <xf numFmtId="0" fontId="3" fillId="0" borderId="16" xfId="0" applyFont="1" applyBorder="1" applyAlignment="1">
      <alignment horizontal="left" vertical="center"/>
    </xf>
    <xf numFmtId="0" fontId="11" fillId="0" borderId="0" xfId="0" applyFont="1" applyFill="1" applyBorder="1" applyAlignment="1">
      <alignment vertical="center" wrapText="1"/>
    </xf>
    <xf numFmtId="0" fontId="26" fillId="0" borderId="0" xfId="0" applyFont="1" applyFill="1" applyBorder="1" applyAlignment="1">
      <alignment vertical="center" wrapText="1"/>
    </xf>
    <xf numFmtId="0" fontId="8" fillId="0" borderId="0" xfId="0" applyFont="1" applyFill="1" applyAlignment="1">
      <alignment wrapText="1"/>
    </xf>
    <xf numFmtId="0" fontId="9" fillId="0" borderId="165" xfId="0" applyFont="1" applyFill="1" applyBorder="1" applyAlignment="1">
      <alignment vertical="center" wrapText="1"/>
    </xf>
    <xf numFmtId="0" fontId="9" fillId="0" borderId="74" xfId="0" applyFont="1" applyFill="1" applyBorder="1" applyAlignment="1">
      <alignment vertical="center" wrapText="1"/>
    </xf>
    <xf numFmtId="0" fontId="9" fillId="0" borderId="166" xfId="0" applyFont="1" applyFill="1" applyBorder="1" applyAlignment="1">
      <alignment vertical="center" wrapText="1"/>
    </xf>
    <xf numFmtId="0" fontId="9" fillId="0" borderId="139" xfId="0" applyFont="1" applyFill="1" applyBorder="1" applyAlignment="1">
      <alignment vertical="center" wrapText="1"/>
    </xf>
    <xf numFmtId="0" fontId="9" fillId="0" borderId="0" xfId="0" applyFont="1" applyFill="1" applyBorder="1" applyAlignment="1">
      <alignment vertical="center" wrapText="1"/>
    </xf>
    <xf numFmtId="0" fontId="9" fillId="0" borderId="140" xfId="0" applyFont="1" applyFill="1" applyBorder="1" applyAlignment="1">
      <alignment vertical="center" wrapText="1"/>
    </xf>
    <xf numFmtId="0" fontId="27" fillId="2" borderId="147" xfId="0" applyFont="1" applyFill="1" applyBorder="1" applyAlignment="1" applyProtection="1">
      <alignment horizontal="center" vertical="center"/>
      <protection locked="0" hidden="1"/>
    </xf>
    <xf numFmtId="0" fontId="27" fillId="2" borderId="148" xfId="0" applyFont="1" applyFill="1" applyBorder="1" applyAlignment="1" applyProtection="1">
      <alignment horizontal="center" vertical="center"/>
      <protection locked="0" hidden="1"/>
    </xf>
    <xf numFmtId="0" fontId="9" fillId="0" borderId="136" xfId="0" applyFont="1" applyFill="1" applyBorder="1" applyAlignment="1">
      <alignment vertical="center" wrapText="1"/>
    </xf>
    <xf numFmtId="0" fontId="9" fillId="0" borderId="137" xfId="0" applyFont="1" applyFill="1" applyBorder="1" applyAlignment="1">
      <alignment vertical="center" wrapText="1"/>
    </xf>
    <xf numFmtId="0" fontId="9" fillId="0" borderId="138" xfId="0" applyFont="1" applyFill="1" applyBorder="1" applyAlignment="1">
      <alignment vertical="center" wrapText="1"/>
    </xf>
    <xf numFmtId="0" fontId="1" fillId="0" borderId="167" xfId="0" applyFont="1" applyBorder="1" applyAlignment="1">
      <alignment horizontal="center" vertical="center"/>
    </xf>
    <xf numFmtId="0" fontId="1" fillId="0" borderId="168" xfId="0" applyFont="1" applyBorder="1" applyAlignment="1">
      <alignment horizontal="center" vertical="center"/>
    </xf>
    <xf numFmtId="0" fontId="8" fillId="0" borderId="0" xfId="0" applyFont="1" applyFill="1" applyAlignment="1">
      <alignment vertical="top" wrapText="1"/>
    </xf>
    <xf numFmtId="0" fontId="13" fillId="0" borderId="91" xfId="0" applyFont="1" applyBorder="1" applyAlignment="1">
      <alignment horizontal="left"/>
    </xf>
    <xf numFmtId="0" fontId="13" fillId="0" borderId="92" xfId="0" applyFont="1" applyBorder="1" applyAlignment="1">
      <alignment horizontal="left"/>
    </xf>
    <xf numFmtId="0" fontId="1" fillId="0" borderId="0" xfId="0" applyFont="1" applyAlignment="1">
      <alignment horizontal="left" vertical="center"/>
    </xf>
    <xf numFmtId="0" fontId="11" fillId="0" borderId="178" xfId="0" applyFont="1" applyBorder="1" applyAlignment="1">
      <alignment horizontal="center" vertical="center"/>
    </xf>
    <xf numFmtId="0" fontId="13" fillId="0" borderId="179" xfId="0" applyFont="1" applyBorder="1" applyAlignment="1">
      <alignment horizontal="left" vertical="center"/>
    </xf>
    <xf numFmtId="0" fontId="13" fillId="0" borderId="16" xfId="0" applyFont="1" applyBorder="1" applyAlignment="1">
      <alignment horizontal="left" vertical="center"/>
    </xf>
    <xf numFmtId="0" fontId="11" fillId="0" borderId="16" xfId="0" applyFont="1" applyBorder="1" applyAlignment="1">
      <alignment horizontal="center" vertical="center"/>
    </xf>
    <xf numFmtId="0" fontId="11" fillId="0" borderId="12" xfId="0" applyFont="1" applyBorder="1" applyAlignment="1">
      <alignment horizontal="left" vertical="center"/>
    </xf>
    <xf numFmtId="0" fontId="1" fillId="0" borderId="180" xfId="0" applyFont="1" applyBorder="1" applyAlignment="1">
      <alignment horizontal="center" vertical="center"/>
    </xf>
    <xf numFmtId="0" fontId="1" fillId="0" borderId="181" xfId="0" applyFont="1" applyBorder="1" applyAlignment="1">
      <alignment horizontal="center" vertical="center"/>
    </xf>
    <xf numFmtId="0" fontId="29" fillId="0" borderId="72" xfId="0" applyFont="1" applyFill="1" applyBorder="1" applyAlignment="1">
      <alignment vertical="center" wrapText="1"/>
    </xf>
    <xf numFmtId="0" fontId="29" fillId="0" borderId="74" xfId="0" applyFont="1" applyFill="1" applyBorder="1" applyAlignment="1">
      <alignment vertical="center" wrapText="1"/>
    </xf>
    <xf numFmtId="0" fontId="29" fillId="0" borderId="1" xfId="0" applyFont="1" applyFill="1" applyBorder="1" applyAlignment="1">
      <alignment vertical="center" wrapText="1"/>
    </xf>
    <xf numFmtId="0" fontId="29" fillId="0" borderId="2" xfId="0" applyFont="1" applyFill="1" applyBorder="1" applyAlignment="1">
      <alignment vertical="center" wrapText="1"/>
    </xf>
    <xf numFmtId="0" fontId="29" fillId="0" borderId="0" xfId="0" applyFont="1" applyFill="1" applyBorder="1" applyAlignment="1">
      <alignment vertical="center" wrapText="1"/>
    </xf>
    <xf numFmtId="0" fontId="29" fillId="0" borderId="9" xfId="0" applyFont="1" applyFill="1" applyBorder="1" applyAlignment="1">
      <alignment vertical="center" wrapText="1"/>
    </xf>
    <xf numFmtId="0" fontId="13" fillId="0" borderId="179" xfId="0" applyFont="1" applyBorder="1" applyAlignment="1">
      <alignment horizontal="left"/>
    </xf>
  </cellXfs>
  <cellStyles count="1">
    <cellStyle name="Standard" xfId="0" builtinId="0"/>
  </cellStyles>
  <dxfs count="134">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condense val="0"/>
        <extend val="0"/>
        <color indexed="9"/>
      </font>
    </dxf>
    <dxf>
      <font>
        <condense val="0"/>
        <extend val="0"/>
        <color indexed="9"/>
      </font>
    </dxf>
    <dxf>
      <font>
        <condense val="0"/>
        <extend val="0"/>
        <color indexed="9"/>
      </font>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condense val="0"/>
        <extend val="0"/>
        <color indexed="9"/>
      </font>
    </dxf>
    <dxf>
      <font>
        <condense val="0"/>
        <extend val="0"/>
        <color indexed="9"/>
      </font>
    </dxf>
    <dxf>
      <font>
        <condense val="0"/>
        <extend val="0"/>
        <color indexed="9"/>
      </font>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E61E3C"/>
      <color rgb="FF0061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jpeg"/><Relationship Id="rId1" Type="http://schemas.openxmlformats.org/officeDocument/2006/relationships/image" Target="../media/image6.jpe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6.jpeg"/><Relationship Id="rId1" Type="http://schemas.openxmlformats.org/officeDocument/2006/relationships/image" Target="../media/image1.jpe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1.jpe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22</xdr:row>
      <xdr:rowOff>95250</xdr:rowOff>
    </xdr:from>
    <xdr:to>
      <xdr:col>4</xdr:col>
      <xdr:colOff>38100</xdr:colOff>
      <xdr:row>23</xdr:row>
      <xdr:rowOff>19050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xdr:cNvSpPr>
      </xdr:nvSpPr>
      <xdr:spPr bwMode="auto">
        <a:xfrm rot="5400000">
          <a:off x="604837" y="44529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22</xdr:row>
      <xdr:rowOff>95250</xdr:rowOff>
    </xdr:from>
    <xdr:to>
      <xdr:col>5</xdr:col>
      <xdr:colOff>0</xdr:colOff>
      <xdr:row>23</xdr:row>
      <xdr:rowOff>19050</xdr:rowOff>
    </xdr:to>
    <xdr:sp macro="" textlink="">
      <xdr:nvSpPr>
        <xdr:cNvPr id="1031" name="AutoShape 7">
          <a:extLst>
            <a:ext uri="{FF2B5EF4-FFF2-40B4-BE49-F238E27FC236}">
              <a16:creationId xmlns:a16="http://schemas.microsoft.com/office/drawing/2014/main" id="{00000000-0008-0000-0000-000007040000}"/>
            </a:ext>
          </a:extLst>
        </xdr:cNvPr>
        <xdr:cNvSpPr>
          <a:spLocks noChangeAspect="1" noChangeArrowheads="1"/>
        </xdr:cNvSpPr>
      </xdr:nvSpPr>
      <xdr:spPr bwMode="auto">
        <a:xfrm rot="16200000">
          <a:off x="642937" y="44529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14</xdr:col>
      <xdr:colOff>114300</xdr:colOff>
      <xdr:row>21</xdr:row>
      <xdr:rowOff>28575</xdr:rowOff>
    </xdr:from>
    <xdr:to>
      <xdr:col>14</xdr:col>
      <xdr:colOff>219075</xdr:colOff>
      <xdr:row>22</xdr:row>
      <xdr:rowOff>47625</xdr:rowOff>
    </xdr:to>
    <xdr:sp macro="" textlink="">
      <xdr:nvSpPr>
        <xdr:cNvPr id="1042" name="Oval 18">
          <a:extLst>
            <a:ext uri="{FF2B5EF4-FFF2-40B4-BE49-F238E27FC236}">
              <a16:creationId xmlns:a16="http://schemas.microsoft.com/office/drawing/2014/main" id="{00000000-0008-0000-0000-000012040000}"/>
            </a:ext>
          </a:extLst>
        </xdr:cNvPr>
        <xdr:cNvSpPr>
          <a:spLocks noChangeArrowheads="1"/>
        </xdr:cNvSpPr>
      </xdr:nvSpPr>
      <xdr:spPr bwMode="auto">
        <a:xfrm>
          <a:off x="167640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23</xdr:row>
      <xdr:rowOff>66675</xdr:rowOff>
    </xdr:from>
    <xdr:to>
      <xdr:col>4</xdr:col>
      <xdr:colOff>38100</xdr:colOff>
      <xdr:row>24</xdr:row>
      <xdr:rowOff>28575</xdr:rowOff>
    </xdr:to>
    <xdr:sp macro="" textlink="">
      <xdr:nvSpPr>
        <xdr:cNvPr id="1043" name="AutoShape 19">
          <a:extLst>
            <a:ext uri="{FF2B5EF4-FFF2-40B4-BE49-F238E27FC236}">
              <a16:creationId xmlns:a16="http://schemas.microsoft.com/office/drawing/2014/main" id="{00000000-0008-0000-0000-000013040000}"/>
            </a:ext>
          </a:extLst>
        </xdr:cNvPr>
        <xdr:cNvSpPr>
          <a:spLocks noChangeAspect="1" noChangeArrowheads="1"/>
        </xdr:cNvSpPr>
      </xdr:nvSpPr>
      <xdr:spPr bwMode="auto">
        <a:xfrm rot="5400000">
          <a:off x="604837" y="45481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23</xdr:row>
      <xdr:rowOff>66675</xdr:rowOff>
    </xdr:from>
    <xdr:to>
      <xdr:col>5</xdr:col>
      <xdr:colOff>0</xdr:colOff>
      <xdr:row>24</xdr:row>
      <xdr:rowOff>28575</xdr:rowOff>
    </xdr:to>
    <xdr:sp macro="" textlink="">
      <xdr:nvSpPr>
        <xdr:cNvPr id="1044" name="AutoShape 20">
          <a:extLst>
            <a:ext uri="{FF2B5EF4-FFF2-40B4-BE49-F238E27FC236}">
              <a16:creationId xmlns:a16="http://schemas.microsoft.com/office/drawing/2014/main" id="{00000000-0008-0000-0000-000014040000}"/>
            </a:ext>
          </a:extLst>
        </xdr:cNvPr>
        <xdr:cNvSpPr>
          <a:spLocks noChangeAspect="1" noChangeArrowheads="1"/>
        </xdr:cNvSpPr>
      </xdr:nvSpPr>
      <xdr:spPr bwMode="auto">
        <a:xfrm rot="16200000">
          <a:off x="648296" y="4713089"/>
          <a:ext cx="45243" cy="39291"/>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20</xdr:col>
      <xdr:colOff>114300</xdr:colOff>
      <xdr:row>21</xdr:row>
      <xdr:rowOff>28575</xdr:rowOff>
    </xdr:from>
    <xdr:to>
      <xdr:col>20</xdr:col>
      <xdr:colOff>219075</xdr:colOff>
      <xdr:row>22</xdr:row>
      <xdr:rowOff>47625</xdr:rowOff>
    </xdr:to>
    <xdr:sp macro="" textlink="">
      <xdr:nvSpPr>
        <xdr:cNvPr id="1046" name="Oval 22">
          <a:extLst>
            <a:ext uri="{FF2B5EF4-FFF2-40B4-BE49-F238E27FC236}">
              <a16:creationId xmlns:a16="http://schemas.microsoft.com/office/drawing/2014/main" id="{00000000-0008-0000-0000-000016040000}"/>
            </a:ext>
          </a:extLst>
        </xdr:cNvPr>
        <xdr:cNvSpPr>
          <a:spLocks noChangeArrowheads="1"/>
        </xdr:cNvSpPr>
      </xdr:nvSpPr>
      <xdr:spPr bwMode="auto">
        <a:xfrm>
          <a:off x="344805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26</xdr:col>
      <xdr:colOff>114300</xdr:colOff>
      <xdr:row>21</xdr:row>
      <xdr:rowOff>28575</xdr:rowOff>
    </xdr:from>
    <xdr:to>
      <xdr:col>26</xdr:col>
      <xdr:colOff>219075</xdr:colOff>
      <xdr:row>22</xdr:row>
      <xdr:rowOff>47625</xdr:rowOff>
    </xdr:to>
    <xdr:sp macro="" textlink="">
      <xdr:nvSpPr>
        <xdr:cNvPr id="1048" name="Oval 24">
          <a:extLst>
            <a:ext uri="{FF2B5EF4-FFF2-40B4-BE49-F238E27FC236}">
              <a16:creationId xmlns:a16="http://schemas.microsoft.com/office/drawing/2014/main" id="{00000000-0008-0000-0000-000018040000}"/>
            </a:ext>
          </a:extLst>
        </xdr:cNvPr>
        <xdr:cNvSpPr>
          <a:spLocks noChangeArrowheads="1"/>
        </xdr:cNvSpPr>
      </xdr:nvSpPr>
      <xdr:spPr bwMode="auto">
        <a:xfrm>
          <a:off x="521970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33</xdr:row>
      <xdr:rowOff>95250</xdr:rowOff>
    </xdr:from>
    <xdr:to>
      <xdr:col>4</xdr:col>
      <xdr:colOff>38100</xdr:colOff>
      <xdr:row>34</xdr:row>
      <xdr:rowOff>19050</xdr:rowOff>
    </xdr:to>
    <xdr:sp macro="" textlink="">
      <xdr:nvSpPr>
        <xdr:cNvPr id="1050" name="AutoShape 26">
          <a:extLst>
            <a:ext uri="{FF2B5EF4-FFF2-40B4-BE49-F238E27FC236}">
              <a16:creationId xmlns:a16="http://schemas.microsoft.com/office/drawing/2014/main" id="{00000000-0008-0000-0000-00001A040000}"/>
            </a:ext>
          </a:extLst>
        </xdr:cNvPr>
        <xdr:cNvSpPr>
          <a:spLocks noChangeAspect="1" noChangeArrowheads="1"/>
        </xdr:cNvSpPr>
      </xdr:nvSpPr>
      <xdr:spPr bwMode="auto">
        <a:xfrm rot="5400000">
          <a:off x="604837" y="57769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33</xdr:row>
      <xdr:rowOff>95250</xdr:rowOff>
    </xdr:from>
    <xdr:to>
      <xdr:col>5</xdr:col>
      <xdr:colOff>0</xdr:colOff>
      <xdr:row>34</xdr:row>
      <xdr:rowOff>19050</xdr:rowOff>
    </xdr:to>
    <xdr:sp macro="" textlink="">
      <xdr:nvSpPr>
        <xdr:cNvPr id="1051" name="AutoShape 27">
          <a:extLst>
            <a:ext uri="{FF2B5EF4-FFF2-40B4-BE49-F238E27FC236}">
              <a16:creationId xmlns:a16="http://schemas.microsoft.com/office/drawing/2014/main" id="{00000000-0008-0000-0000-00001B040000}"/>
            </a:ext>
          </a:extLst>
        </xdr:cNvPr>
        <xdr:cNvSpPr>
          <a:spLocks noChangeAspect="1" noChangeArrowheads="1"/>
        </xdr:cNvSpPr>
      </xdr:nvSpPr>
      <xdr:spPr bwMode="auto">
        <a:xfrm rot="16200000">
          <a:off x="642937" y="57769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14</xdr:col>
      <xdr:colOff>114300</xdr:colOff>
      <xdr:row>32</xdr:row>
      <xdr:rowOff>28575</xdr:rowOff>
    </xdr:from>
    <xdr:to>
      <xdr:col>14</xdr:col>
      <xdr:colOff>219075</xdr:colOff>
      <xdr:row>33</xdr:row>
      <xdr:rowOff>47625</xdr:rowOff>
    </xdr:to>
    <xdr:sp macro="" textlink="">
      <xdr:nvSpPr>
        <xdr:cNvPr id="1053" name="Oval 29">
          <a:extLst>
            <a:ext uri="{FF2B5EF4-FFF2-40B4-BE49-F238E27FC236}">
              <a16:creationId xmlns:a16="http://schemas.microsoft.com/office/drawing/2014/main" id="{00000000-0008-0000-0000-00001D040000}"/>
            </a:ext>
          </a:extLst>
        </xdr:cNvPr>
        <xdr:cNvSpPr>
          <a:spLocks noChangeArrowheads="1"/>
        </xdr:cNvSpPr>
      </xdr:nvSpPr>
      <xdr:spPr bwMode="auto">
        <a:xfrm>
          <a:off x="167640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34</xdr:row>
      <xdr:rowOff>66675</xdr:rowOff>
    </xdr:from>
    <xdr:to>
      <xdr:col>4</xdr:col>
      <xdr:colOff>38100</xdr:colOff>
      <xdr:row>35</xdr:row>
      <xdr:rowOff>28575</xdr:rowOff>
    </xdr:to>
    <xdr:sp macro="" textlink="">
      <xdr:nvSpPr>
        <xdr:cNvPr id="1054" name="AutoShape 30">
          <a:extLst>
            <a:ext uri="{FF2B5EF4-FFF2-40B4-BE49-F238E27FC236}">
              <a16:creationId xmlns:a16="http://schemas.microsoft.com/office/drawing/2014/main" id="{00000000-0008-0000-0000-00001E040000}"/>
            </a:ext>
          </a:extLst>
        </xdr:cNvPr>
        <xdr:cNvSpPr>
          <a:spLocks noChangeAspect="1" noChangeArrowheads="1"/>
        </xdr:cNvSpPr>
      </xdr:nvSpPr>
      <xdr:spPr bwMode="auto">
        <a:xfrm rot="5400000">
          <a:off x="604837" y="58721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34</xdr:row>
      <xdr:rowOff>66675</xdr:rowOff>
    </xdr:from>
    <xdr:to>
      <xdr:col>5</xdr:col>
      <xdr:colOff>0</xdr:colOff>
      <xdr:row>35</xdr:row>
      <xdr:rowOff>28575</xdr:rowOff>
    </xdr:to>
    <xdr:sp macro="" textlink="">
      <xdr:nvSpPr>
        <xdr:cNvPr id="1055" name="AutoShape 31">
          <a:extLst>
            <a:ext uri="{FF2B5EF4-FFF2-40B4-BE49-F238E27FC236}">
              <a16:creationId xmlns:a16="http://schemas.microsoft.com/office/drawing/2014/main" id="{00000000-0008-0000-0000-00001F040000}"/>
            </a:ext>
          </a:extLst>
        </xdr:cNvPr>
        <xdr:cNvSpPr>
          <a:spLocks noChangeAspect="1" noChangeArrowheads="1"/>
        </xdr:cNvSpPr>
      </xdr:nvSpPr>
      <xdr:spPr bwMode="auto">
        <a:xfrm rot="16200000">
          <a:off x="642937" y="58721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20</xdr:col>
      <xdr:colOff>114300</xdr:colOff>
      <xdr:row>32</xdr:row>
      <xdr:rowOff>28575</xdr:rowOff>
    </xdr:from>
    <xdr:to>
      <xdr:col>20</xdr:col>
      <xdr:colOff>219075</xdr:colOff>
      <xdr:row>33</xdr:row>
      <xdr:rowOff>47625</xdr:rowOff>
    </xdr:to>
    <xdr:sp macro="" textlink="">
      <xdr:nvSpPr>
        <xdr:cNvPr id="1056" name="Oval 32">
          <a:extLst>
            <a:ext uri="{FF2B5EF4-FFF2-40B4-BE49-F238E27FC236}">
              <a16:creationId xmlns:a16="http://schemas.microsoft.com/office/drawing/2014/main" id="{00000000-0008-0000-0000-000020040000}"/>
            </a:ext>
          </a:extLst>
        </xdr:cNvPr>
        <xdr:cNvSpPr>
          <a:spLocks noChangeArrowheads="1"/>
        </xdr:cNvSpPr>
      </xdr:nvSpPr>
      <xdr:spPr bwMode="auto">
        <a:xfrm>
          <a:off x="344805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26</xdr:col>
      <xdr:colOff>114300</xdr:colOff>
      <xdr:row>32</xdr:row>
      <xdr:rowOff>28575</xdr:rowOff>
    </xdr:from>
    <xdr:to>
      <xdr:col>26</xdr:col>
      <xdr:colOff>219075</xdr:colOff>
      <xdr:row>33</xdr:row>
      <xdr:rowOff>47625</xdr:rowOff>
    </xdr:to>
    <xdr:sp macro="" textlink="">
      <xdr:nvSpPr>
        <xdr:cNvPr id="1058" name="Oval 34">
          <a:extLst>
            <a:ext uri="{FF2B5EF4-FFF2-40B4-BE49-F238E27FC236}">
              <a16:creationId xmlns:a16="http://schemas.microsoft.com/office/drawing/2014/main" id="{00000000-0008-0000-0000-000022040000}"/>
            </a:ext>
          </a:extLst>
        </xdr:cNvPr>
        <xdr:cNvSpPr>
          <a:spLocks noChangeArrowheads="1"/>
        </xdr:cNvSpPr>
      </xdr:nvSpPr>
      <xdr:spPr bwMode="auto">
        <a:xfrm>
          <a:off x="5219700" y="5619750"/>
          <a:ext cx="104775" cy="104775"/>
        </a:xfrm>
        <a:prstGeom prst="ellipse">
          <a:avLst/>
        </a:prstGeom>
        <a:solidFill>
          <a:srgbClr val="FFFFFF"/>
        </a:solidFill>
        <a:ln w="9525">
          <a:solidFill>
            <a:srgbClr val="000000"/>
          </a:solidFill>
          <a:round/>
          <a:headEnd/>
          <a:tailEnd/>
        </a:ln>
      </xdr:spPr>
    </xdr:sp>
    <xdr:clientData/>
  </xdr:twoCellAnchor>
  <xdr:twoCellAnchor>
    <xdr:from>
      <xdr:col>26</xdr:col>
      <xdr:colOff>85725</xdr:colOff>
      <xdr:row>51</xdr:row>
      <xdr:rowOff>66675</xdr:rowOff>
    </xdr:from>
    <xdr:to>
      <xdr:col>26</xdr:col>
      <xdr:colOff>85725</xdr:colOff>
      <xdr:row>59</xdr:row>
      <xdr:rowOff>9525</xdr:rowOff>
    </xdr:to>
    <xdr:sp macro="" textlink="">
      <xdr:nvSpPr>
        <xdr:cNvPr id="1068" name="Line 44">
          <a:extLst>
            <a:ext uri="{FF2B5EF4-FFF2-40B4-BE49-F238E27FC236}">
              <a16:creationId xmlns:a16="http://schemas.microsoft.com/office/drawing/2014/main" id="{00000000-0008-0000-0000-00002C040000}"/>
            </a:ext>
          </a:extLst>
        </xdr:cNvPr>
        <xdr:cNvSpPr>
          <a:spLocks noChangeShapeType="1"/>
        </xdr:cNvSpPr>
      </xdr:nvSpPr>
      <xdr:spPr bwMode="auto">
        <a:xfrm>
          <a:off x="5191125" y="8096250"/>
          <a:ext cx="0" cy="1162050"/>
        </a:xfrm>
        <a:prstGeom prst="line">
          <a:avLst/>
        </a:prstGeom>
        <a:noFill/>
        <a:ln w="19050">
          <a:solidFill>
            <a:srgbClr val="666699"/>
          </a:solidFill>
          <a:round/>
          <a:headEnd type="triangle" w="med" len="med"/>
          <a:tailEnd/>
        </a:ln>
      </xdr:spPr>
    </xdr:sp>
    <xdr:clientData/>
  </xdr:twoCellAnchor>
  <xdr:twoCellAnchor>
    <xdr:from>
      <xdr:col>25</xdr:col>
      <xdr:colOff>9525</xdr:colOff>
      <xdr:row>59</xdr:row>
      <xdr:rowOff>0</xdr:rowOff>
    </xdr:from>
    <xdr:to>
      <xdr:col>26</xdr:col>
      <xdr:colOff>76200</xdr:colOff>
      <xdr:row>59</xdr:row>
      <xdr:rowOff>0</xdr:rowOff>
    </xdr:to>
    <xdr:sp macro="" textlink="">
      <xdr:nvSpPr>
        <xdr:cNvPr id="1069" name="Line 45">
          <a:extLst>
            <a:ext uri="{FF2B5EF4-FFF2-40B4-BE49-F238E27FC236}">
              <a16:creationId xmlns:a16="http://schemas.microsoft.com/office/drawing/2014/main" id="{00000000-0008-0000-0000-00002D040000}"/>
            </a:ext>
          </a:extLst>
        </xdr:cNvPr>
        <xdr:cNvSpPr>
          <a:spLocks noChangeShapeType="1"/>
        </xdr:cNvSpPr>
      </xdr:nvSpPr>
      <xdr:spPr bwMode="auto">
        <a:xfrm>
          <a:off x="5019675" y="9248775"/>
          <a:ext cx="161925" cy="0"/>
        </a:xfrm>
        <a:prstGeom prst="line">
          <a:avLst/>
        </a:prstGeom>
        <a:noFill/>
        <a:ln w="19050">
          <a:solidFill>
            <a:srgbClr val="666699"/>
          </a:solidFill>
          <a:round/>
          <a:headEnd/>
          <a:tailEnd/>
        </a:ln>
      </xdr:spPr>
    </xdr:sp>
    <xdr:clientData/>
  </xdr:twoCellAnchor>
  <xdr:twoCellAnchor editAs="oneCell">
    <xdr:from>
      <xdr:col>14</xdr:col>
      <xdr:colOff>38100</xdr:colOff>
      <xdr:row>42</xdr:row>
      <xdr:rowOff>9525</xdr:rowOff>
    </xdr:from>
    <xdr:to>
      <xdr:col>14</xdr:col>
      <xdr:colOff>257175</xdr:colOff>
      <xdr:row>43</xdr:row>
      <xdr:rowOff>104775</xdr:rowOff>
    </xdr:to>
    <xdr:pic>
      <xdr:nvPicPr>
        <xdr:cNvPr id="1119" name="Picture 95" descr="tn2993a">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200" y="6800850"/>
          <a:ext cx="219075" cy="219075"/>
        </a:xfrm>
        <a:prstGeom prst="rect">
          <a:avLst/>
        </a:prstGeom>
        <a:noFill/>
      </xdr:spPr>
    </xdr:pic>
    <xdr:clientData/>
  </xdr:twoCellAnchor>
  <xdr:twoCellAnchor editAs="oneCell">
    <xdr:from>
      <xdr:col>14</xdr:col>
      <xdr:colOff>38100</xdr:colOff>
      <xdr:row>45</xdr:row>
      <xdr:rowOff>19050</xdr:rowOff>
    </xdr:from>
    <xdr:to>
      <xdr:col>14</xdr:col>
      <xdr:colOff>257175</xdr:colOff>
      <xdr:row>46</xdr:row>
      <xdr:rowOff>142875</xdr:rowOff>
    </xdr:to>
    <xdr:pic>
      <xdr:nvPicPr>
        <xdr:cNvPr id="1120" name="Picture 96" descr="tn2993a">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00200" y="7181850"/>
          <a:ext cx="219075" cy="219075"/>
        </a:xfrm>
        <a:prstGeom prst="rect">
          <a:avLst/>
        </a:prstGeom>
        <a:noFill/>
      </xdr:spPr>
    </xdr:pic>
    <xdr:clientData/>
  </xdr:twoCellAnchor>
  <xdr:twoCellAnchor editAs="oneCell">
    <xdr:from>
      <xdr:col>32</xdr:col>
      <xdr:colOff>114300</xdr:colOff>
      <xdr:row>21</xdr:row>
      <xdr:rowOff>28575</xdr:rowOff>
    </xdr:from>
    <xdr:to>
      <xdr:col>32</xdr:col>
      <xdr:colOff>219075</xdr:colOff>
      <xdr:row>22</xdr:row>
      <xdr:rowOff>47625</xdr:rowOff>
    </xdr:to>
    <xdr:sp macro="" textlink="">
      <xdr:nvSpPr>
        <xdr:cNvPr id="1130" name="Oval 106">
          <a:extLst>
            <a:ext uri="{FF2B5EF4-FFF2-40B4-BE49-F238E27FC236}">
              <a16:creationId xmlns:a16="http://schemas.microsoft.com/office/drawing/2014/main" id="{00000000-0008-0000-0000-00006A040000}"/>
            </a:ext>
          </a:extLst>
        </xdr:cNvPr>
        <xdr:cNvSpPr>
          <a:spLocks noChangeArrowheads="1"/>
        </xdr:cNvSpPr>
      </xdr:nvSpPr>
      <xdr:spPr bwMode="auto">
        <a:xfrm>
          <a:off x="699135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38</xdr:col>
      <xdr:colOff>114300</xdr:colOff>
      <xdr:row>21</xdr:row>
      <xdr:rowOff>28575</xdr:rowOff>
    </xdr:from>
    <xdr:to>
      <xdr:col>38</xdr:col>
      <xdr:colOff>219075</xdr:colOff>
      <xdr:row>22</xdr:row>
      <xdr:rowOff>47625</xdr:rowOff>
    </xdr:to>
    <xdr:sp macro="" textlink="">
      <xdr:nvSpPr>
        <xdr:cNvPr id="1132" name="Oval 108">
          <a:extLst>
            <a:ext uri="{FF2B5EF4-FFF2-40B4-BE49-F238E27FC236}">
              <a16:creationId xmlns:a16="http://schemas.microsoft.com/office/drawing/2014/main" id="{00000000-0008-0000-0000-00006C040000}"/>
            </a:ext>
          </a:extLst>
        </xdr:cNvPr>
        <xdr:cNvSpPr>
          <a:spLocks noChangeArrowheads="1"/>
        </xdr:cNvSpPr>
      </xdr:nvSpPr>
      <xdr:spPr bwMode="auto">
        <a:xfrm>
          <a:off x="876300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44</xdr:col>
      <xdr:colOff>114300</xdr:colOff>
      <xdr:row>21</xdr:row>
      <xdr:rowOff>28575</xdr:rowOff>
    </xdr:from>
    <xdr:to>
      <xdr:col>44</xdr:col>
      <xdr:colOff>219075</xdr:colOff>
      <xdr:row>22</xdr:row>
      <xdr:rowOff>47625</xdr:rowOff>
    </xdr:to>
    <xdr:sp macro="" textlink="">
      <xdr:nvSpPr>
        <xdr:cNvPr id="1134" name="Oval 110">
          <a:extLst>
            <a:ext uri="{FF2B5EF4-FFF2-40B4-BE49-F238E27FC236}">
              <a16:creationId xmlns:a16="http://schemas.microsoft.com/office/drawing/2014/main" id="{00000000-0008-0000-0000-00006E040000}"/>
            </a:ext>
          </a:extLst>
        </xdr:cNvPr>
        <xdr:cNvSpPr>
          <a:spLocks noChangeArrowheads="1"/>
        </xdr:cNvSpPr>
      </xdr:nvSpPr>
      <xdr:spPr bwMode="auto">
        <a:xfrm>
          <a:off x="1053465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50</xdr:col>
      <xdr:colOff>114300</xdr:colOff>
      <xdr:row>21</xdr:row>
      <xdr:rowOff>28575</xdr:rowOff>
    </xdr:from>
    <xdr:to>
      <xdr:col>50</xdr:col>
      <xdr:colOff>219075</xdr:colOff>
      <xdr:row>22</xdr:row>
      <xdr:rowOff>47625</xdr:rowOff>
    </xdr:to>
    <xdr:sp macro="" textlink="">
      <xdr:nvSpPr>
        <xdr:cNvPr id="1136" name="Oval 112">
          <a:extLst>
            <a:ext uri="{FF2B5EF4-FFF2-40B4-BE49-F238E27FC236}">
              <a16:creationId xmlns:a16="http://schemas.microsoft.com/office/drawing/2014/main" id="{00000000-0008-0000-0000-000070040000}"/>
            </a:ext>
          </a:extLst>
        </xdr:cNvPr>
        <xdr:cNvSpPr>
          <a:spLocks noChangeArrowheads="1"/>
        </xdr:cNvSpPr>
      </xdr:nvSpPr>
      <xdr:spPr bwMode="auto">
        <a:xfrm>
          <a:off x="1230630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32</xdr:col>
      <xdr:colOff>114300</xdr:colOff>
      <xdr:row>32</xdr:row>
      <xdr:rowOff>28575</xdr:rowOff>
    </xdr:from>
    <xdr:to>
      <xdr:col>32</xdr:col>
      <xdr:colOff>219075</xdr:colOff>
      <xdr:row>33</xdr:row>
      <xdr:rowOff>47625</xdr:rowOff>
    </xdr:to>
    <xdr:sp macro="" textlink="">
      <xdr:nvSpPr>
        <xdr:cNvPr id="1138" name="Oval 114">
          <a:extLst>
            <a:ext uri="{FF2B5EF4-FFF2-40B4-BE49-F238E27FC236}">
              <a16:creationId xmlns:a16="http://schemas.microsoft.com/office/drawing/2014/main" id="{00000000-0008-0000-0000-000072040000}"/>
            </a:ext>
          </a:extLst>
        </xdr:cNvPr>
        <xdr:cNvSpPr>
          <a:spLocks noChangeArrowheads="1"/>
        </xdr:cNvSpPr>
      </xdr:nvSpPr>
      <xdr:spPr bwMode="auto">
        <a:xfrm>
          <a:off x="699135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38</xdr:col>
      <xdr:colOff>114300</xdr:colOff>
      <xdr:row>32</xdr:row>
      <xdr:rowOff>28575</xdr:rowOff>
    </xdr:from>
    <xdr:to>
      <xdr:col>38</xdr:col>
      <xdr:colOff>219075</xdr:colOff>
      <xdr:row>33</xdr:row>
      <xdr:rowOff>47625</xdr:rowOff>
    </xdr:to>
    <xdr:sp macro="" textlink="">
      <xdr:nvSpPr>
        <xdr:cNvPr id="1140" name="Oval 116">
          <a:extLst>
            <a:ext uri="{FF2B5EF4-FFF2-40B4-BE49-F238E27FC236}">
              <a16:creationId xmlns:a16="http://schemas.microsoft.com/office/drawing/2014/main" id="{00000000-0008-0000-0000-000074040000}"/>
            </a:ext>
          </a:extLst>
        </xdr:cNvPr>
        <xdr:cNvSpPr>
          <a:spLocks noChangeArrowheads="1"/>
        </xdr:cNvSpPr>
      </xdr:nvSpPr>
      <xdr:spPr bwMode="auto">
        <a:xfrm>
          <a:off x="876300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44</xdr:col>
      <xdr:colOff>114300</xdr:colOff>
      <xdr:row>32</xdr:row>
      <xdr:rowOff>28575</xdr:rowOff>
    </xdr:from>
    <xdr:to>
      <xdr:col>44</xdr:col>
      <xdr:colOff>219075</xdr:colOff>
      <xdr:row>33</xdr:row>
      <xdr:rowOff>47625</xdr:rowOff>
    </xdr:to>
    <xdr:sp macro="" textlink="">
      <xdr:nvSpPr>
        <xdr:cNvPr id="1142" name="Oval 118">
          <a:extLst>
            <a:ext uri="{FF2B5EF4-FFF2-40B4-BE49-F238E27FC236}">
              <a16:creationId xmlns:a16="http://schemas.microsoft.com/office/drawing/2014/main" id="{00000000-0008-0000-0000-000076040000}"/>
            </a:ext>
          </a:extLst>
        </xdr:cNvPr>
        <xdr:cNvSpPr>
          <a:spLocks noChangeArrowheads="1"/>
        </xdr:cNvSpPr>
      </xdr:nvSpPr>
      <xdr:spPr bwMode="auto">
        <a:xfrm>
          <a:off x="1053465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50</xdr:col>
      <xdr:colOff>114300</xdr:colOff>
      <xdr:row>32</xdr:row>
      <xdr:rowOff>28575</xdr:rowOff>
    </xdr:from>
    <xdr:to>
      <xdr:col>50</xdr:col>
      <xdr:colOff>219075</xdr:colOff>
      <xdr:row>33</xdr:row>
      <xdr:rowOff>47625</xdr:rowOff>
    </xdr:to>
    <xdr:sp macro="" textlink="">
      <xdr:nvSpPr>
        <xdr:cNvPr id="1144" name="Oval 120">
          <a:extLst>
            <a:ext uri="{FF2B5EF4-FFF2-40B4-BE49-F238E27FC236}">
              <a16:creationId xmlns:a16="http://schemas.microsoft.com/office/drawing/2014/main" id="{00000000-0008-0000-0000-000078040000}"/>
            </a:ext>
          </a:extLst>
        </xdr:cNvPr>
        <xdr:cNvSpPr>
          <a:spLocks noChangeArrowheads="1"/>
        </xdr:cNvSpPr>
      </xdr:nvSpPr>
      <xdr:spPr bwMode="auto">
        <a:xfrm>
          <a:off x="1230630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23</xdr:col>
      <xdr:colOff>85725</xdr:colOff>
      <xdr:row>46</xdr:row>
      <xdr:rowOff>95250</xdr:rowOff>
    </xdr:from>
    <xdr:to>
      <xdr:col>25</xdr:col>
      <xdr:colOff>27541</xdr:colOff>
      <xdr:row>51</xdr:row>
      <xdr:rowOff>27487</xdr:rowOff>
    </xdr:to>
    <xdr:pic>
      <xdr:nvPicPr>
        <xdr:cNvPr id="44" name="Grafik 43" descr="OFF_PB_TacoSetter-Bypass-100.pn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3" cstate="print"/>
        <a:stretch>
          <a:fillRect/>
        </a:stretch>
      </xdr:blipFill>
      <xdr:spPr>
        <a:xfrm>
          <a:off x="4953000" y="7639050"/>
          <a:ext cx="475216" cy="703762"/>
        </a:xfrm>
        <a:prstGeom prst="rect">
          <a:avLst/>
        </a:prstGeom>
      </xdr:spPr>
    </xdr:pic>
    <xdr:clientData/>
  </xdr:twoCellAnchor>
  <xdr:twoCellAnchor editAs="oneCell">
    <xdr:from>
      <xdr:col>14</xdr:col>
      <xdr:colOff>5487</xdr:colOff>
      <xdr:row>25</xdr:row>
      <xdr:rowOff>67723</xdr:rowOff>
    </xdr:from>
    <xdr:to>
      <xdr:col>14</xdr:col>
      <xdr:colOff>270611</xdr:colOff>
      <xdr:row>28</xdr:row>
      <xdr:rowOff>1484</xdr:rowOff>
    </xdr:to>
    <xdr:pic>
      <xdr:nvPicPr>
        <xdr:cNvPr id="45" name="Grafik 44" descr="OFF_PB_Taco_Setter-Rondo-Verschraubung.pn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4" cstate="print"/>
        <a:stretch>
          <a:fillRect/>
        </a:stretch>
      </xdr:blipFill>
      <xdr:spPr>
        <a:xfrm>
          <a:off x="1624737" y="5033712"/>
          <a:ext cx="265124" cy="232499"/>
        </a:xfrm>
        <a:prstGeom prst="rect">
          <a:avLst/>
        </a:prstGeom>
      </xdr:spPr>
    </xdr:pic>
    <xdr:clientData/>
  </xdr:twoCellAnchor>
  <xdr:twoCellAnchor editAs="oneCell">
    <xdr:from>
      <xdr:col>20</xdr:col>
      <xdr:colOff>5487</xdr:colOff>
      <xdr:row>25</xdr:row>
      <xdr:rowOff>67723</xdr:rowOff>
    </xdr:from>
    <xdr:to>
      <xdr:col>20</xdr:col>
      <xdr:colOff>270611</xdr:colOff>
      <xdr:row>28</xdr:row>
      <xdr:rowOff>1484</xdr:rowOff>
    </xdr:to>
    <xdr:pic>
      <xdr:nvPicPr>
        <xdr:cNvPr id="46" name="Grafik 45" descr="OFF_PB_Taco_Setter-Rondo-Verschraubung.pn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4" cstate="print"/>
        <a:stretch>
          <a:fillRect/>
        </a:stretch>
      </xdr:blipFill>
      <xdr:spPr>
        <a:xfrm>
          <a:off x="3560044" y="5033712"/>
          <a:ext cx="265124" cy="232499"/>
        </a:xfrm>
        <a:prstGeom prst="rect">
          <a:avLst/>
        </a:prstGeom>
      </xdr:spPr>
    </xdr:pic>
    <xdr:clientData/>
  </xdr:twoCellAnchor>
  <xdr:twoCellAnchor editAs="oneCell">
    <xdr:from>
      <xdr:col>26</xdr:col>
      <xdr:colOff>14146</xdr:colOff>
      <xdr:row>25</xdr:row>
      <xdr:rowOff>67723</xdr:rowOff>
    </xdr:from>
    <xdr:to>
      <xdr:col>26</xdr:col>
      <xdr:colOff>279270</xdr:colOff>
      <xdr:row>28</xdr:row>
      <xdr:rowOff>1484</xdr:rowOff>
    </xdr:to>
    <xdr:pic>
      <xdr:nvPicPr>
        <xdr:cNvPr id="47" name="Grafik 46" descr="OFF_PB_Taco_Setter-Rondo-Verschraubung.pn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4" cstate="print"/>
        <a:stretch>
          <a:fillRect/>
        </a:stretch>
      </xdr:blipFill>
      <xdr:spPr>
        <a:xfrm>
          <a:off x="5504010" y="5033712"/>
          <a:ext cx="265124" cy="232499"/>
        </a:xfrm>
        <a:prstGeom prst="rect">
          <a:avLst/>
        </a:prstGeom>
      </xdr:spPr>
    </xdr:pic>
    <xdr:clientData/>
  </xdr:twoCellAnchor>
  <xdr:twoCellAnchor editAs="oneCell">
    <xdr:from>
      <xdr:col>32</xdr:col>
      <xdr:colOff>9817</xdr:colOff>
      <xdr:row>25</xdr:row>
      <xdr:rowOff>67723</xdr:rowOff>
    </xdr:from>
    <xdr:to>
      <xdr:col>32</xdr:col>
      <xdr:colOff>274941</xdr:colOff>
      <xdr:row>28</xdr:row>
      <xdr:rowOff>1484</xdr:rowOff>
    </xdr:to>
    <xdr:pic>
      <xdr:nvPicPr>
        <xdr:cNvPr id="48" name="Grafik 47" descr="OFF_PB_Taco_Setter-Rondo-Verschraubung.pn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4" cstate="print"/>
        <a:stretch>
          <a:fillRect/>
        </a:stretch>
      </xdr:blipFill>
      <xdr:spPr>
        <a:xfrm>
          <a:off x="7434987" y="5033712"/>
          <a:ext cx="265124" cy="232499"/>
        </a:xfrm>
        <a:prstGeom prst="rect">
          <a:avLst/>
        </a:prstGeom>
      </xdr:spPr>
    </xdr:pic>
    <xdr:clientData/>
  </xdr:twoCellAnchor>
  <xdr:twoCellAnchor editAs="oneCell">
    <xdr:from>
      <xdr:col>44</xdr:col>
      <xdr:colOff>9817</xdr:colOff>
      <xdr:row>25</xdr:row>
      <xdr:rowOff>67723</xdr:rowOff>
    </xdr:from>
    <xdr:to>
      <xdr:col>44</xdr:col>
      <xdr:colOff>274941</xdr:colOff>
      <xdr:row>28</xdr:row>
      <xdr:rowOff>1484</xdr:rowOff>
    </xdr:to>
    <xdr:pic>
      <xdr:nvPicPr>
        <xdr:cNvPr id="49" name="Grafik 48" descr="OFF_PB_Taco_Setter-Rondo-Verschraubung.pn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4" cstate="print"/>
        <a:stretch>
          <a:fillRect/>
        </a:stretch>
      </xdr:blipFill>
      <xdr:spPr>
        <a:xfrm>
          <a:off x="11305601" y="5033712"/>
          <a:ext cx="265124" cy="232499"/>
        </a:xfrm>
        <a:prstGeom prst="rect">
          <a:avLst/>
        </a:prstGeom>
      </xdr:spPr>
    </xdr:pic>
    <xdr:clientData/>
  </xdr:twoCellAnchor>
  <xdr:twoCellAnchor editAs="oneCell">
    <xdr:from>
      <xdr:col>38</xdr:col>
      <xdr:colOff>9817</xdr:colOff>
      <xdr:row>25</xdr:row>
      <xdr:rowOff>67723</xdr:rowOff>
    </xdr:from>
    <xdr:to>
      <xdr:col>38</xdr:col>
      <xdr:colOff>274941</xdr:colOff>
      <xdr:row>28</xdr:row>
      <xdr:rowOff>1484</xdr:rowOff>
    </xdr:to>
    <xdr:pic>
      <xdr:nvPicPr>
        <xdr:cNvPr id="50" name="Grafik 49" descr="OFF_PB_Taco_Setter-Rondo-Verschraubung.pn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4" cstate="print"/>
        <a:stretch>
          <a:fillRect/>
        </a:stretch>
      </xdr:blipFill>
      <xdr:spPr>
        <a:xfrm>
          <a:off x="9370294" y="5033712"/>
          <a:ext cx="265124" cy="232499"/>
        </a:xfrm>
        <a:prstGeom prst="rect">
          <a:avLst/>
        </a:prstGeom>
      </xdr:spPr>
    </xdr:pic>
    <xdr:clientData/>
  </xdr:twoCellAnchor>
  <xdr:twoCellAnchor editAs="oneCell">
    <xdr:from>
      <xdr:col>50</xdr:col>
      <xdr:colOff>4804</xdr:colOff>
      <xdr:row>25</xdr:row>
      <xdr:rowOff>67723</xdr:rowOff>
    </xdr:from>
    <xdr:to>
      <xdr:col>50</xdr:col>
      <xdr:colOff>269928</xdr:colOff>
      <xdr:row>28</xdr:row>
      <xdr:rowOff>1484</xdr:rowOff>
    </xdr:to>
    <xdr:pic>
      <xdr:nvPicPr>
        <xdr:cNvPr id="53" name="Grafik 52" descr="OFF_PB_Taco_Setter-Rondo-Verschraubung.pn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4" cstate="print"/>
        <a:stretch>
          <a:fillRect/>
        </a:stretch>
      </xdr:blipFill>
      <xdr:spPr>
        <a:xfrm>
          <a:off x="13234528" y="5030749"/>
          <a:ext cx="265124" cy="229538"/>
        </a:xfrm>
        <a:prstGeom prst="rect">
          <a:avLst/>
        </a:prstGeom>
      </xdr:spPr>
    </xdr:pic>
    <xdr:clientData/>
  </xdr:twoCellAnchor>
  <xdr:twoCellAnchor editAs="oneCell">
    <xdr:from>
      <xdr:col>14</xdr:col>
      <xdr:colOff>5487</xdr:colOff>
      <xdr:row>36</xdr:row>
      <xdr:rowOff>67723</xdr:rowOff>
    </xdr:from>
    <xdr:to>
      <xdr:col>14</xdr:col>
      <xdr:colOff>270611</xdr:colOff>
      <xdr:row>39</xdr:row>
      <xdr:rowOff>1484</xdr:rowOff>
    </xdr:to>
    <xdr:pic>
      <xdr:nvPicPr>
        <xdr:cNvPr id="54" name="Grafik 53" descr="OFF_PB_Taco_Setter-Rondo-Verschraubung.pn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4" cstate="print"/>
        <a:stretch>
          <a:fillRect/>
        </a:stretch>
      </xdr:blipFill>
      <xdr:spPr>
        <a:xfrm>
          <a:off x="1634590" y="6380499"/>
          <a:ext cx="265124" cy="229364"/>
        </a:xfrm>
        <a:prstGeom prst="rect">
          <a:avLst/>
        </a:prstGeom>
      </xdr:spPr>
    </xdr:pic>
    <xdr:clientData/>
  </xdr:twoCellAnchor>
  <xdr:twoCellAnchor editAs="oneCell">
    <xdr:from>
      <xdr:col>20</xdr:col>
      <xdr:colOff>5487</xdr:colOff>
      <xdr:row>36</xdr:row>
      <xdr:rowOff>67723</xdr:rowOff>
    </xdr:from>
    <xdr:to>
      <xdr:col>20</xdr:col>
      <xdr:colOff>270611</xdr:colOff>
      <xdr:row>39</xdr:row>
      <xdr:rowOff>1484</xdr:rowOff>
    </xdr:to>
    <xdr:pic>
      <xdr:nvPicPr>
        <xdr:cNvPr id="55" name="Grafik 54" descr="OFF_PB_Taco_Setter-Rondo-Verschraubung.pn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4" cstate="print"/>
        <a:stretch>
          <a:fillRect/>
        </a:stretch>
      </xdr:blipFill>
      <xdr:spPr>
        <a:xfrm>
          <a:off x="3572435" y="6380499"/>
          <a:ext cx="265124" cy="229364"/>
        </a:xfrm>
        <a:prstGeom prst="rect">
          <a:avLst/>
        </a:prstGeom>
      </xdr:spPr>
    </xdr:pic>
    <xdr:clientData/>
  </xdr:twoCellAnchor>
  <xdr:twoCellAnchor editAs="oneCell">
    <xdr:from>
      <xdr:col>26</xdr:col>
      <xdr:colOff>14146</xdr:colOff>
      <xdr:row>36</xdr:row>
      <xdr:rowOff>67723</xdr:rowOff>
    </xdr:from>
    <xdr:to>
      <xdr:col>26</xdr:col>
      <xdr:colOff>279270</xdr:colOff>
      <xdr:row>39</xdr:row>
      <xdr:rowOff>1484</xdr:rowOff>
    </xdr:to>
    <xdr:pic>
      <xdr:nvPicPr>
        <xdr:cNvPr id="56" name="Grafik 55" descr="OFF_PB_Taco_Setter-Rondo-Verschraubung.pn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4" cstate="print"/>
        <a:stretch>
          <a:fillRect/>
        </a:stretch>
      </xdr:blipFill>
      <xdr:spPr>
        <a:xfrm>
          <a:off x="5518939" y="6380499"/>
          <a:ext cx="265124" cy="229364"/>
        </a:xfrm>
        <a:prstGeom prst="rect">
          <a:avLst/>
        </a:prstGeom>
      </xdr:spPr>
    </xdr:pic>
    <xdr:clientData/>
  </xdr:twoCellAnchor>
  <xdr:twoCellAnchor editAs="oneCell">
    <xdr:from>
      <xdr:col>32</xdr:col>
      <xdr:colOff>9817</xdr:colOff>
      <xdr:row>36</xdr:row>
      <xdr:rowOff>67723</xdr:rowOff>
    </xdr:from>
    <xdr:to>
      <xdr:col>32</xdr:col>
      <xdr:colOff>274941</xdr:colOff>
      <xdr:row>39</xdr:row>
      <xdr:rowOff>1484</xdr:rowOff>
    </xdr:to>
    <xdr:pic>
      <xdr:nvPicPr>
        <xdr:cNvPr id="57" name="Grafik 56" descr="OFF_PB_Taco_Setter-Rondo-Verschraubung.pn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4" cstate="print"/>
        <a:stretch>
          <a:fillRect/>
        </a:stretch>
      </xdr:blipFill>
      <xdr:spPr>
        <a:xfrm>
          <a:off x="7452455" y="6380499"/>
          <a:ext cx="265124" cy="229364"/>
        </a:xfrm>
        <a:prstGeom prst="rect">
          <a:avLst/>
        </a:prstGeom>
      </xdr:spPr>
    </xdr:pic>
    <xdr:clientData/>
  </xdr:twoCellAnchor>
  <xdr:twoCellAnchor editAs="oneCell">
    <xdr:from>
      <xdr:col>44</xdr:col>
      <xdr:colOff>9817</xdr:colOff>
      <xdr:row>36</xdr:row>
      <xdr:rowOff>67723</xdr:rowOff>
    </xdr:from>
    <xdr:to>
      <xdr:col>44</xdr:col>
      <xdr:colOff>274941</xdr:colOff>
      <xdr:row>39</xdr:row>
      <xdr:rowOff>1484</xdr:rowOff>
    </xdr:to>
    <xdr:pic>
      <xdr:nvPicPr>
        <xdr:cNvPr id="58" name="Grafik 57" descr="OFF_PB_Taco_Setter-Rondo-Verschraubung.pn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4" cstate="print"/>
        <a:stretch>
          <a:fillRect/>
        </a:stretch>
      </xdr:blipFill>
      <xdr:spPr>
        <a:xfrm>
          <a:off x="11328145" y="6380499"/>
          <a:ext cx="265124" cy="229364"/>
        </a:xfrm>
        <a:prstGeom prst="rect">
          <a:avLst/>
        </a:prstGeom>
      </xdr:spPr>
    </xdr:pic>
    <xdr:clientData/>
  </xdr:twoCellAnchor>
  <xdr:twoCellAnchor editAs="oneCell">
    <xdr:from>
      <xdr:col>38</xdr:col>
      <xdr:colOff>9817</xdr:colOff>
      <xdr:row>36</xdr:row>
      <xdr:rowOff>67723</xdr:rowOff>
    </xdr:from>
    <xdr:to>
      <xdr:col>38</xdr:col>
      <xdr:colOff>274941</xdr:colOff>
      <xdr:row>39</xdr:row>
      <xdr:rowOff>1484</xdr:rowOff>
    </xdr:to>
    <xdr:pic>
      <xdr:nvPicPr>
        <xdr:cNvPr id="59" name="Grafik 58" descr="OFF_PB_Taco_Setter-Rondo-Verschraubung.pn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4" cstate="print"/>
        <a:stretch>
          <a:fillRect/>
        </a:stretch>
      </xdr:blipFill>
      <xdr:spPr>
        <a:xfrm>
          <a:off x="9390300" y="6380499"/>
          <a:ext cx="265124" cy="229364"/>
        </a:xfrm>
        <a:prstGeom prst="rect">
          <a:avLst/>
        </a:prstGeom>
      </xdr:spPr>
    </xdr:pic>
    <xdr:clientData/>
  </xdr:twoCellAnchor>
  <xdr:twoCellAnchor editAs="oneCell">
    <xdr:from>
      <xdr:col>50</xdr:col>
      <xdr:colOff>4804</xdr:colOff>
      <xdr:row>36</xdr:row>
      <xdr:rowOff>67723</xdr:rowOff>
    </xdr:from>
    <xdr:to>
      <xdr:col>50</xdr:col>
      <xdr:colOff>269928</xdr:colOff>
      <xdr:row>39</xdr:row>
      <xdr:rowOff>1484</xdr:rowOff>
    </xdr:to>
    <xdr:pic>
      <xdr:nvPicPr>
        <xdr:cNvPr id="60" name="Grafik 59" descr="OFF_PB_Taco_Setter-Rondo-Verschraubung.pn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4" cstate="print"/>
        <a:stretch>
          <a:fillRect/>
        </a:stretch>
      </xdr:blipFill>
      <xdr:spPr>
        <a:xfrm>
          <a:off x="13260976" y="6380499"/>
          <a:ext cx="265124" cy="229364"/>
        </a:xfrm>
        <a:prstGeom prst="rect">
          <a:avLst/>
        </a:prstGeom>
      </xdr:spPr>
    </xdr:pic>
    <xdr:clientData/>
  </xdr:twoCellAnchor>
  <xdr:twoCellAnchor editAs="oneCell">
    <xdr:from>
      <xdr:col>1</xdr:col>
      <xdr:colOff>38099</xdr:colOff>
      <xdr:row>0</xdr:row>
      <xdr:rowOff>161925</xdr:rowOff>
    </xdr:from>
    <xdr:to>
      <xdr:col>15</xdr:col>
      <xdr:colOff>28575</xdr:colOff>
      <xdr:row>1</xdr:row>
      <xdr:rowOff>120559</xdr:rowOff>
    </xdr:to>
    <xdr:pic>
      <xdr:nvPicPr>
        <xdr:cNvPr id="17" name="Grafik 16">
          <a:extLst>
            <a:ext uri="{FF2B5EF4-FFF2-40B4-BE49-F238E27FC236}">
              <a16:creationId xmlns:a16="http://schemas.microsoft.com/office/drawing/2014/main" id="{88A642DA-DDEA-4831-BA0B-A13643942356}"/>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5931" t="26852" r="15441" b="28703"/>
        <a:stretch/>
      </xdr:blipFill>
      <xdr:spPr>
        <a:xfrm>
          <a:off x="285749" y="161925"/>
          <a:ext cx="1657351" cy="5682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21</xdr:row>
      <xdr:rowOff>95250</xdr:rowOff>
    </xdr:from>
    <xdr:to>
      <xdr:col>4</xdr:col>
      <xdr:colOff>38100</xdr:colOff>
      <xdr:row>22</xdr:row>
      <xdr:rowOff>19050</xdr:rowOff>
    </xdr:to>
    <xdr:sp macro="" textlink="">
      <xdr:nvSpPr>
        <xdr:cNvPr id="3073" name="AutoShape 1">
          <a:extLst>
            <a:ext uri="{FF2B5EF4-FFF2-40B4-BE49-F238E27FC236}">
              <a16:creationId xmlns:a16="http://schemas.microsoft.com/office/drawing/2014/main" id="{00000000-0008-0000-0100-0000010C0000}"/>
            </a:ext>
          </a:extLst>
        </xdr:cNvPr>
        <xdr:cNvSpPr>
          <a:spLocks noChangeAspect="1" noChangeArrowheads="1"/>
        </xdr:cNvSpPr>
      </xdr:nvSpPr>
      <xdr:spPr bwMode="auto">
        <a:xfrm rot="5400000">
          <a:off x="604837" y="44719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21</xdr:row>
      <xdr:rowOff>95250</xdr:rowOff>
    </xdr:from>
    <xdr:to>
      <xdr:col>5</xdr:col>
      <xdr:colOff>0</xdr:colOff>
      <xdr:row>22</xdr:row>
      <xdr:rowOff>19050</xdr:rowOff>
    </xdr:to>
    <xdr:sp macro="" textlink="">
      <xdr:nvSpPr>
        <xdr:cNvPr id="3074" name="AutoShape 2">
          <a:extLst>
            <a:ext uri="{FF2B5EF4-FFF2-40B4-BE49-F238E27FC236}">
              <a16:creationId xmlns:a16="http://schemas.microsoft.com/office/drawing/2014/main" id="{00000000-0008-0000-0100-0000020C0000}"/>
            </a:ext>
          </a:extLst>
        </xdr:cNvPr>
        <xdr:cNvSpPr>
          <a:spLocks noChangeAspect="1" noChangeArrowheads="1"/>
        </xdr:cNvSpPr>
      </xdr:nvSpPr>
      <xdr:spPr bwMode="auto">
        <a:xfrm rot="16200000">
          <a:off x="642937" y="44719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14</xdr:col>
      <xdr:colOff>114300</xdr:colOff>
      <xdr:row>20</xdr:row>
      <xdr:rowOff>28575</xdr:rowOff>
    </xdr:from>
    <xdr:to>
      <xdr:col>14</xdr:col>
      <xdr:colOff>219075</xdr:colOff>
      <xdr:row>21</xdr:row>
      <xdr:rowOff>47625</xdr:rowOff>
    </xdr:to>
    <xdr:sp macro="" textlink="">
      <xdr:nvSpPr>
        <xdr:cNvPr id="3076" name="Oval 4">
          <a:extLst>
            <a:ext uri="{FF2B5EF4-FFF2-40B4-BE49-F238E27FC236}">
              <a16:creationId xmlns:a16="http://schemas.microsoft.com/office/drawing/2014/main" id="{00000000-0008-0000-0100-0000040C0000}"/>
            </a:ext>
          </a:extLst>
        </xdr:cNvPr>
        <xdr:cNvSpPr>
          <a:spLocks noChangeArrowheads="1"/>
        </xdr:cNvSpPr>
      </xdr:nvSpPr>
      <xdr:spPr bwMode="auto">
        <a:xfrm>
          <a:off x="1514475"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22</xdr:row>
      <xdr:rowOff>66675</xdr:rowOff>
    </xdr:from>
    <xdr:to>
      <xdr:col>4</xdr:col>
      <xdr:colOff>38100</xdr:colOff>
      <xdr:row>23</xdr:row>
      <xdr:rowOff>28575</xdr:rowOff>
    </xdr:to>
    <xdr:sp macro="" textlink="">
      <xdr:nvSpPr>
        <xdr:cNvPr id="3077" name="AutoShape 5">
          <a:extLst>
            <a:ext uri="{FF2B5EF4-FFF2-40B4-BE49-F238E27FC236}">
              <a16:creationId xmlns:a16="http://schemas.microsoft.com/office/drawing/2014/main" id="{00000000-0008-0000-0100-0000050C0000}"/>
            </a:ext>
          </a:extLst>
        </xdr:cNvPr>
        <xdr:cNvSpPr>
          <a:spLocks noChangeAspect="1" noChangeArrowheads="1"/>
        </xdr:cNvSpPr>
      </xdr:nvSpPr>
      <xdr:spPr bwMode="auto">
        <a:xfrm rot="5400000">
          <a:off x="604837" y="45672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22</xdr:row>
      <xdr:rowOff>66675</xdr:rowOff>
    </xdr:from>
    <xdr:to>
      <xdr:col>5</xdr:col>
      <xdr:colOff>0</xdr:colOff>
      <xdr:row>23</xdr:row>
      <xdr:rowOff>28575</xdr:rowOff>
    </xdr:to>
    <xdr:sp macro="" textlink="">
      <xdr:nvSpPr>
        <xdr:cNvPr id="3078" name="AutoShape 6">
          <a:extLst>
            <a:ext uri="{FF2B5EF4-FFF2-40B4-BE49-F238E27FC236}">
              <a16:creationId xmlns:a16="http://schemas.microsoft.com/office/drawing/2014/main" id="{00000000-0008-0000-0100-0000060C0000}"/>
            </a:ext>
          </a:extLst>
        </xdr:cNvPr>
        <xdr:cNvSpPr>
          <a:spLocks noChangeAspect="1" noChangeArrowheads="1"/>
        </xdr:cNvSpPr>
      </xdr:nvSpPr>
      <xdr:spPr bwMode="auto">
        <a:xfrm rot="16200000">
          <a:off x="642937" y="45672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20</xdr:col>
      <xdr:colOff>114300</xdr:colOff>
      <xdr:row>20</xdr:row>
      <xdr:rowOff>28575</xdr:rowOff>
    </xdr:from>
    <xdr:to>
      <xdr:col>20</xdr:col>
      <xdr:colOff>219075</xdr:colOff>
      <xdr:row>21</xdr:row>
      <xdr:rowOff>47625</xdr:rowOff>
    </xdr:to>
    <xdr:sp macro="" textlink="">
      <xdr:nvSpPr>
        <xdr:cNvPr id="3079" name="Oval 7">
          <a:extLst>
            <a:ext uri="{FF2B5EF4-FFF2-40B4-BE49-F238E27FC236}">
              <a16:creationId xmlns:a16="http://schemas.microsoft.com/office/drawing/2014/main" id="{00000000-0008-0000-0100-0000070C0000}"/>
            </a:ext>
          </a:extLst>
        </xdr:cNvPr>
        <xdr:cNvSpPr>
          <a:spLocks noChangeArrowheads="1"/>
        </xdr:cNvSpPr>
      </xdr:nvSpPr>
      <xdr:spPr bwMode="auto">
        <a:xfrm>
          <a:off x="3295650"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26</xdr:col>
      <xdr:colOff>114300</xdr:colOff>
      <xdr:row>20</xdr:row>
      <xdr:rowOff>28575</xdr:rowOff>
    </xdr:from>
    <xdr:to>
      <xdr:col>26</xdr:col>
      <xdr:colOff>219075</xdr:colOff>
      <xdr:row>21</xdr:row>
      <xdr:rowOff>47625</xdr:rowOff>
    </xdr:to>
    <xdr:sp macro="" textlink="">
      <xdr:nvSpPr>
        <xdr:cNvPr id="3081" name="Oval 9">
          <a:extLst>
            <a:ext uri="{FF2B5EF4-FFF2-40B4-BE49-F238E27FC236}">
              <a16:creationId xmlns:a16="http://schemas.microsoft.com/office/drawing/2014/main" id="{00000000-0008-0000-0100-0000090C0000}"/>
            </a:ext>
          </a:extLst>
        </xdr:cNvPr>
        <xdr:cNvSpPr>
          <a:spLocks noChangeArrowheads="1"/>
        </xdr:cNvSpPr>
      </xdr:nvSpPr>
      <xdr:spPr bwMode="auto">
        <a:xfrm>
          <a:off x="5076825"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32</xdr:row>
      <xdr:rowOff>95250</xdr:rowOff>
    </xdr:from>
    <xdr:to>
      <xdr:col>4</xdr:col>
      <xdr:colOff>38100</xdr:colOff>
      <xdr:row>33</xdr:row>
      <xdr:rowOff>19050</xdr:rowOff>
    </xdr:to>
    <xdr:sp macro="" textlink="">
      <xdr:nvSpPr>
        <xdr:cNvPr id="3083" name="AutoShape 11">
          <a:extLst>
            <a:ext uri="{FF2B5EF4-FFF2-40B4-BE49-F238E27FC236}">
              <a16:creationId xmlns:a16="http://schemas.microsoft.com/office/drawing/2014/main" id="{00000000-0008-0000-0100-00000B0C0000}"/>
            </a:ext>
          </a:extLst>
        </xdr:cNvPr>
        <xdr:cNvSpPr>
          <a:spLocks noChangeAspect="1" noChangeArrowheads="1"/>
        </xdr:cNvSpPr>
      </xdr:nvSpPr>
      <xdr:spPr bwMode="auto">
        <a:xfrm rot="5400000">
          <a:off x="604837" y="58245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32</xdr:row>
      <xdr:rowOff>95250</xdr:rowOff>
    </xdr:from>
    <xdr:to>
      <xdr:col>5</xdr:col>
      <xdr:colOff>0</xdr:colOff>
      <xdr:row>33</xdr:row>
      <xdr:rowOff>19050</xdr:rowOff>
    </xdr:to>
    <xdr:sp macro="" textlink="">
      <xdr:nvSpPr>
        <xdr:cNvPr id="3084" name="AutoShape 12">
          <a:extLst>
            <a:ext uri="{FF2B5EF4-FFF2-40B4-BE49-F238E27FC236}">
              <a16:creationId xmlns:a16="http://schemas.microsoft.com/office/drawing/2014/main" id="{00000000-0008-0000-0100-00000C0C0000}"/>
            </a:ext>
          </a:extLst>
        </xdr:cNvPr>
        <xdr:cNvSpPr>
          <a:spLocks noChangeAspect="1" noChangeArrowheads="1"/>
        </xdr:cNvSpPr>
      </xdr:nvSpPr>
      <xdr:spPr bwMode="auto">
        <a:xfrm rot="16200000">
          <a:off x="642937" y="58245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14</xdr:col>
      <xdr:colOff>114300</xdr:colOff>
      <xdr:row>31</xdr:row>
      <xdr:rowOff>28575</xdr:rowOff>
    </xdr:from>
    <xdr:to>
      <xdr:col>14</xdr:col>
      <xdr:colOff>219075</xdr:colOff>
      <xdr:row>32</xdr:row>
      <xdr:rowOff>47625</xdr:rowOff>
    </xdr:to>
    <xdr:sp macro="" textlink="">
      <xdr:nvSpPr>
        <xdr:cNvPr id="3086" name="Oval 14">
          <a:extLst>
            <a:ext uri="{FF2B5EF4-FFF2-40B4-BE49-F238E27FC236}">
              <a16:creationId xmlns:a16="http://schemas.microsoft.com/office/drawing/2014/main" id="{00000000-0008-0000-0100-00000E0C0000}"/>
            </a:ext>
          </a:extLst>
        </xdr:cNvPr>
        <xdr:cNvSpPr>
          <a:spLocks noChangeArrowheads="1"/>
        </xdr:cNvSpPr>
      </xdr:nvSpPr>
      <xdr:spPr bwMode="auto">
        <a:xfrm>
          <a:off x="1514475"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33</xdr:row>
      <xdr:rowOff>66675</xdr:rowOff>
    </xdr:from>
    <xdr:to>
      <xdr:col>4</xdr:col>
      <xdr:colOff>38100</xdr:colOff>
      <xdr:row>34</xdr:row>
      <xdr:rowOff>28575</xdr:rowOff>
    </xdr:to>
    <xdr:sp macro="" textlink="">
      <xdr:nvSpPr>
        <xdr:cNvPr id="3087" name="AutoShape 15">
          <a:extLst>
            <a:ext uri="{FF2B5EF4-FFF2-40B4-BE49-F238E27FC236}">
              <a16:creationId xmlns:a16="http://schemas.microsoft.com/office/drawing/2014/main" id="{00000000-0008-0000-0100-00000F0C0000}"/>
            </a:ext>
          </a:extLst>
        </xdr:cNvPr>
        <xdr:cNvSpPr>
          <a:spLocks noChangeAspect="1" noChangeArrowheads="1"/>
        </xdr:cNvSpPr>
      </xdr:nvSpPr>
      <xdr:spPr bwMode="auto">
        <a:xfrm rot="5400000">
          <a:off x="604837" y="59197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33</xdr:row>
      <xdr:rowOff>66675</xdr:rowOff>
    </xdr:from>
    <xdr:to>
      <xdr:col>5</xdr:col>
      <xdr:colOff>0</xdr:colOff>
      <xdr:row>34</xdr:row>
      <xdr:rowOff>28575</xdr:rowOff>
    </xdr:to>
    <xdr:sp macro="" textlink="">
      <xdr:nvSpPr>
        <xdr:cNvPr id="3088" name="AutoShape 16">
          <a:extLst>
            <a:ext uri="{FF2B5EF4-FFF2-40B4-BE49-F238E27FC236}">
              <a16:creationId xmlns:a16="http://schemas.microsoft.com/office/drawing/2014/main" id="{00000000-0008-0000-0100-0000100C0000}"/>
            </a:ext>
          </a:extLst>
        </xdr:cNvPr>
        <xdr:cNvSpPr>
          <a:spLocks noChangeAspect="1" noChangeArrowheads="1"/>
        </xdr:cNvSpPr>
      </xdr:nvSpPr>
      <xdr:spPr bwMode="auto">
        <a:xfrm rot="16200000">
          <a:off x="642937" y="59197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20</xdr:col>
      <xdr:colOff>114300</xdr:colOff>
      <xdr:row>31</xdr:row>
      <xdr:rowOff>28575</xdr:rowOff>
    </xdr:from>
    <xdr:to>
      <xdr:col>20</xdr:col>
      <xdr:colOff>219075</xdr:colOff>
      <xdr:row>32</xdr:row>
      <xdr:rowOff>47625</xdr:rowOff>
    </xdr:to>
    <xdr:sp macro="" textlink="">
      <xdr:nvSpPr>
        <xdr:cNvPr id="3089" name="Oval 17">
          <a:extLst>
            <a:ext uri="{FF2B5EF4-FFF2-40B4-BE49-F238E27FC236}">
              <a16:creationId xmlns:a16="http://schemas.microsoft.com/office/drawing/2014/main" id="{00000000-0008-0000-0100-0000110C0000}"/>
            </a:ext>
          </a:extLst>
        </xdr:cNvPr>
        <xdr:cNvSpPr>
          <a:spLocks noChangeArrowheads="1"/>
        </xdr:cNvSpPr>
      </xdr:nvSpPr>
      <xdr:spPr bwMode="auto">
        <a:xfrm>
          <a:off x="3295650"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26</xdr:col>
      <xdr:colOff>114300</xdr:colOff>
      <xdr:row>31</xdr:row>
      <xdr:rowOff>28575</xdr:rowOff>
    </xdr:from>
    <xdr:to>
      <xdr:col>26</xdr:col>
      <xdr:colOff>219075</xdr:colOff>
      <xdr:row>32</xdr:row>
      <xdr:rowOff>47625</xdr:rowOff>
    </xdr:to>
    <xdr:sp macro="" textlink="">
      <xdr:nvSpPr>
        <xdr:cNvPr id="3091" name="Oval 19">
          <a:extLst>
            <a:ext uri="{FF2B5EF4-FFF2-40B4-BE49-F238E27FC236}">
              <a16:creationId xmlns:a16="http://schemas.microsoft.com/office/drawing/2014/main" id="{00000000-0008-0000-0100-0000130C0000}"/>
            </a:ext>
          </a:extLst>
        </xdr:cNvPr>
        <xdr:cNvSpPr>
          <a:spLocks noChangeArrowheads="1"/>
        </xdr:cNvSpPr>
      </xdr:nvSpPr>
      <xdr:spPr bwMode="auto">
        <a:xfrm>
          <a:off x="5076825" y="5667375"/>
          <a:ext cx="104775" cy="104775"/>
        </a:xfrm>
        <a:prstGeom prst="ellipse">
          <a:avLst/>
        </a:prstGeom>
        <a:solidFill>
          <a:srgbClr val="FFFFFF"/>
        </a:solidFill>
        <a:ln w="9525">
          <a:solidFill>
            <a:srgbClr val="000000"/>
          </a:solidFill>
          <a:round/>
          <a:headEnd/>
          <a:tailEnd/>
        </a:ln>
      </xdr:spPr>
    </xdr:sp>
    <xdr:clientData/>
  </xdr:twoCellAnchor>
  <xdr:twoCellAnchor>
    <xdr:from>
      <xdr:col>26</xdr:col>
      <xdr:colOff>123825</xdr:colOff>
      <xdr:row>50</xdr:row>
      <xdr:rowOff>38100</xdr:rowOff>
    </xdr:from>
    <xdr:to>
      <xdr:col>26</xdr:col>
      <xdr:colOff>123825</xdr:colOff>
      <xdr:row>56</xdr:row>
      <xdr:rowOff>142875</xdr:rowOff>
    </xdr:to>
    <xdr:sp macro="" textlink="">
      <xdr:nvSpPr>
        <xdr:cNvPr id="3099" name="Line 27">
          <a:extLst>
            <a:ext uri="{FF2B5EF4-FFF2-40B4-BE49-F238E27FC236}">
              <a16:creationId xmlns:a16="http://schemas.microsoft.com/office/drawing/2014/main" id="{00000000-0008-0000-0100-00001B0C0000}"/>
            </a:ext>
          </a:extLst>
        </xdr:cNvPr>
        <xdr:cNvSpPr>
          <a:spLocks noChangeShapeType="1"/>
        </xdr:cNvSpPr>
      </xdr:nvSpPr>
      <xdr:spPr bwMode="auto">
        <a:xfrm>
          <a:off x="5086350" y="8229600"/>
          <a:ext cx="0" cy="1019175"/>
        </a:xfrm>
        <a:prstGeom prst="line">
          <a:avLst/>
        </a:prstGeom>
        <a:noFill/>
        <a:ln w="19050">
          <a:solidFill>
            <a:srgbClr val="006187"/>
          </a:solidFill>
          <a:round/>
          <a:headEnd type="triangle" w="med" len="med"/>
          <a:tailEnd/>
        </a:ln>
      </xdr:spPr>
    </xdr:sp>
    <xdr:clientData/>
  </xdr:twoCellAnchor>
  <xdr:twoCellAnchor>
    <xdr:from>
      <xdr:col>25</xdr:col>
      <xdr:colOff>9525</xdr:colOff>
      <xdr:row>57</xdr:row>
      <xdr:rowOff>0</xdr:rowOff>
    </xdr:from>
    <xdr:to>
      <xdr:col>26</xdr:col>
      <xdr:colOff>133350</xdr:colOff>
      <xdr:row>57</xdr:row>
      <xdr:rowOff>0</xdr:rowOff>
    </xdr:to>
    <xdr:sp macro="" textlink="">
      <xdr:nvSpPr>
        <xdr:cNvPr id="3100" name="Line 28">
          <a:extLst>
            <a:ext uri="{FF2B5EF4-FFF2-40B4-BE49-F238E27FC236}">
              <a16:creationId xmlns:a16="http://schemas.microsoft.com/office/drawing/2014/main" id="{00000000-0008-0000-0100-00001C0C0000}"/>
            </a:ext>
          </a:extLst>
        </xdr:cNvPr>
        <xdr:cNvSpPr>
          <a:spLocks noChangeShapeType="1"/>
        </xdr:cNvSpPr>
      </xdr:nvSpPr>
      <xdr:spPr bwMode="auto">
        <a:xfrm>
          <a:off x="4876800" y="9258300"/>
          <a:ext cx="219075" cy="0"/>
        </a:xfrm>
        <a:prstGeom prst="line">
          <a:avLst/>
        </a:prstGeom>
        <a:noFill/>
        <a:ln w="19050">
          <a:solidFill>
            <a:srgbClr val="006187"/>
          </a:solidFill>
          <a:round/>
          <a:headEnd/>
          <a:tailEnd/>
        </a:ln>
      </xdr:spPr>
    </xdr:sp>
    <xdr:clientData/>
  </xdr:twoCellAnchor>
  <xdr:twoCellAnchor editAs="oneCell">
    <xdr:from>
      <xdr:col>0</xdr:col>
      <xdr:colOff>161925</xdr:colOff>
      <xdr:row>0</xdr:row>
      <xdr:rowOff>19050</xdr:rowOff>
    </xdr:from>
    <xdr:to>
      <xdr:col>15</xdr:col>
      <xdr:colOff>352425</xdr:colOff>
      <xdr:row>1</xdr:row>
      <xdr:rowOff>161925</xdr:rowOff>
    </xdr:to>
    <xdr:pic>
      <xdr:nvPicPr>
        <xdr:cNvPr id="3126" name="Picture 54" descr="taconova_logo_tn_claim_rgb_640">
          <a:extLst>
            <a:ext uri="{FF2B5EF4-FFF2-40B4-BE49-F238E27FC236}">
              <a16:creationId xmlns:a16="http://schemas.microsoft.com/office/drawing/2014/main" id="{00000000-0008-0000-0100-0000360C0000}"/>
            </a:ext>
          </a:extLst>
        </xdr:cNvPr>
        <xdr:cNvPicPr>
          <a:picLocks noChangeAspect="1" noChangeArrowheads="1"/>
        </xdr:cNvPicPr>
      </xdr:nvPicPr>
      <xdr:blipFill>
        <a:blip xmlns:r="http://schemas.openxmlformats.org/officeDocument/2006/relationships" r:embed="rId1" cstate="print"/>
        <a:srcRect t="12051"/>
        <a:stretch>
          <a:fillRect/>
        </a:stretch>
      </xdr:blipFill>
      <xdr:spPr bwMode="auto">
        <a:xfrm>
          <a:off x="161925" y="19050"/>
          <a:ext cx="1876425" cy="752475"/>
        </a:xfrm>
        <a:prstGeom prst="rect">
          <a:avLst/>
        </a:prstGeom>
        <a:noFill/>
      </xdr:spPr>
    </xdr:pic>
    <xdr:clientData/>
  </xdr:twoCellAnchor>
  <xdr:twoCellAnchor editAs="oneCell">
    <xdr:from>
      <xdr:col>15</xdr:col>
      <xdr:colOff>304800</xdr:colOff>
      <xdr:row>41</xdr:row>
      <xdr:rowOff>9525</xdr:rowOff>
    </xdr:from>
    <xdr:to>
      <xdr:col>15</xdr:col>
      <xdr:colOff>523875</xdr:colOff>
      <xdr:row>42</xdr:row>
      <xdr:rowOff>104775</xdr:rowOff>
    </xdr:to>
    <xdr:pic>
      <xdr:nvPicPr>
        <xdr:cNvPr id="3133" name="Picture 61" descr="tn2993a">
          <a:extLst>
            <a:ext uri="{FF2B5EF4-FFF2-40B4-BE49-F238E27FC236}">
              <a16:creationId xmlns:a16="http://schemas.microsoft.com/office/drawing/2014/main" id="{00000000-0008-0000-0100-00003D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90725" y="6962775"/>
          <a:ext cx="219075" cy="219075"/>
        </a:xfrm>
        <a:prstGeom prst="rect">
          <a:avLst/>
        </a:prstGeom>
        <a:noFill/>
      </xdr:spPr>
    </xdr:pic>
    <xdr:clientData/>
  </xdr:twoCellAnchor>
  <xdr:twoCellAnchor editAs="oneCell">
    <xdr:from>
      <xdr:col>15</xdr:col>
      <xdr:colOff>304800</xdr:colOff>
      <xdr:row>44</xdr:row>
      <xdr:rowOff>19050</xdr:rowOff>
    </xdr:from>
    <xdr:to>
      <xdr:col>15</xdr:col>
      <xdr:colOff>523875</xdr:colOff>
      <xdr:row>45</xdr:row>
      <xdr:rowOff>114300</xdr:rowOff>
    </xdr:to>
    <xdr:pic>
      <xdr:nvPicPr>
        <xdr:cNvPr id="3134" name="Picture 62" descr="tn2993a">
          <a:extLst>
            <a:ext uri="{FF2B5EF4-FFF2-40B4-BE49-F238E27FC236}">
              <a16:creationId xmlns:a16="http://schemas.microsoft.com/office/drawing/2014/main" id="{00000000-0008-0000-0100-00003E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90725" y="7343775"/>
          <a:ext cx="219075" cy="219075"/>
        </a:xfrm>
        <a:prstGeom prst="rect">
          <a:avLst/>
        </a:prstGeom>
        <a:noFill/>
      </xdr:spPr>
    </xdr:pic>
    <xdr:clientData/>
  </xdr:twoCellAnchor>
  <xdr:twoCellAnchor editAs="oneCell">
    <xdr:from>
      <xdr:col>32</xdr:col>
      <xdr:colOff>114300</xdr:colOff>
      <xdr:row>20</xdr:row>
      <xdr:rowOff>28575</xdr:rowOff>
    </xdr:from>
    <xdr:to>
      <xdr:col>32</xdr:col>
      <xdr:colOff>219075</xdr:colOff>
      <xdr:row>21</xdr:row>
      <xdr:rowOff>47625</xdr:rowOff>
    </xdr:to>
    <xdr:sp macro="" textlink="">
      <xdr:nvSpPr>
        <xdr:cNvPr id="3143" name="Oval 71">
          <a:extLst>
            <a:ext uri="{FF2B5EF4-FFF2-40B4-BE49-F238E27FC236}">
              <a16:creationId xmlns:a16="http://schemas.microsoft.com/office/drawing/2014/main" id="{00000000-0008-0000-0100-0000470C0000}"/>
            </a:ext>
          </a:extLst>
        </xdr:cNvPr>
        <xdr:cNvSpPr>
          <a:spLocks noChangeArrowheads="1"/>
        </xdr:cNvSpPr>
      </xdr:nvSpPr>
      <xdr:spPr bwMode="auto">
        <a:xfrm>
          <a:off x="6886575"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38</xdr:col>
      <xdr:colOff>114300</xdr:colOff>
      <xdr:row>20</xdr:row>
      <xdr:rowOff>28575</xdr:rowOff>
    </xdr:from>
    <xdr:to>
      <xdr:col>38</xdr:col>
      <xdr:colOff>219075</xdr:colOff>
      <xdr:row>21</xdr:row>
      <xdr:rowOff>47625</xdr:rowOff>
    </xdr:to>
    <xdr:sp macro="" textlink="">
      <xdr:nvSpPr>
        <xdr:cNvPr id="3145" name="Oval 73">
          <a:extLst>
            <a:ext uri="{FF2B5EF4-FFF2-40B4-BE49-F238E27FC236}">
              <a16:creationId xmlns:a16="http://schemas.microsoft.com/office/drawing/2014/main" id="{00000000-0008-0000-0100-0000490C0000}"/>
            </a:ext>
          </a:extLst>
        </xdr:cNvPr>
        <xdr:cNvSpPr>
          <a:spLocks noChangeArrowheads="1"/>
        </xdr:cNvSpPr>
      </xdr:nvSpPr>
      <xdr:spPr bwMode="auto">
        <a:xfrm>
          <a:off x="8667750"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44</xdr:col>
      <xdr:colOff>114300</xdr:colOff>
      <xdr:row>20</xdr:row>
      <xdr:rowOff>28575</xdr:rowOff>
    </xdr:from>
    <xdr:to>
      <xdr:col>44</xdr:col>
      <xdr:colOff>219075</xdr:colOff>
      <xdr:row>21</xdr:row>
      <xdr:rowOff>47625</xdr:rowOff>
    </xdr:to>
    <xdr:sp macro="" textlink="">
      <xdr:nvSpPr>
        <xdr:cNvPr id="3147" name="Oval 75">
          <a:extLst>
            <a:ext uri="{FF2B5EF4-FFF2-40B4-BE49-F238E27FC236}">
              <a16:creationId xmlns:a16="http://schemas.microsoft.com/office/drawing/2014/main" id="{00000000-0008-0000-0100-00004B0C0000}"/>
            </a:ext>
          </a:extLst>
        </xdr:cNvPr>
        <xdr:cNvSpPr>
          <a:spLocks noChangeArrowheads="1"/>
        </xdr:cNvSpPr>
      </xdr:nvSpPr>
      <xdr:spPr bwMode="auto">
        <a:xfrm>
          <a:off x="10448925"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50</xdr:col>
      <xdr:colOff>114300</xdr:colOff>
      <xdr:row>20</xdr:row>
      <xdr:rowOff>28575</xdr:rowOff>
    </xdr:from>
    <xdr:to>
      <xdr:col>50</xdr:col>
      <xdr:colOff>219075</xdr:colOff>
      <xdr:row>21</xdr:row>
      <xdr:rowOff>47625</xdr:rowOff>
    </xdr:to>
    <xdr:sp macro="" textlink="">
      <xdr:nvSpPr>
        <xdr:cNvPr id="3149" name="Oval 77">
          <a:extLst>
            <a:ext uri="{FF2B5EF4-FFF2-40B4-BE49-F238E27FC236}">
              <a16:creationId xmlns:a16="http://schemas.microsoft.com/office/drawing/2014/main" id="{00000000-0008-0000-0100-00004D0C0000}"/>
            </a:ext>
          </a:extLst>
        </xdr:cNvPr>
        <xdr:cNvSpPr>
          <a:spLocks noChangeArrowheads="1"/>
        </xdr:cNvSpPr>
      </xdr:nvSpPr>
      <xdr:spPr bwMode="auto">
        <a:xfrm>
          <a:off x="12230100"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32</xdr:col>
      <xdr:colOff>114300</xdr:colOff>
      <xdr:row>31</xdr:row>
      <xdr:rowOff>28575</xdr:rowOff>
    </xdr:from>
    <xdr:to>
      <xdr:col>32</xdr:col>
      <xdr:colOff>219075</xdr:colOff>
      <xdr:row>32</xdr:row>
      <xdr:rowOff>47625</xdr:rowOff>
    </xdr:to>
    <xdr:sp macro="" textlink="">
      <xdr:nvSpPr>
        <xdr:cNvPr id="3151" name="Oval 79">
          <a:extLst>
            <a:ext uri="{FF2B5EF4-FFF2-40B4-BE49-F238E27FC236}">
              <a16:creationId xmlns:a16="http://schemas.microsoft.com/office/drawing/2014/main" id="{00000000-0008-0000-0100-00004F0C0000}"/>
            </a:ext>
          </a:extLst>
        </xdr:cNvPr>
        <xdr:cNvSpPr>
          <a:spLocks noChangeArrowheads="1"/>
        </xdr:cNvSpPr>
      </xdr:nvSpPr>
      <xdr:spPr bwMode="auto">
        <a:xfrm>
          <a:off x="6886575"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38</xdr:col>
      <xdr:colOff>114300</xdr:colOff>
      <xdr:row>31</xdr:row>
      <xdr:rowOff>28575</xdr:rowOff>
    </xdr:from>
    <xdr:to>
      <xdr:col>38</xdr:col>
      <xdr:colOff>219075</xdr:colOff>
      <xdr:row>32</xdr:row>
      <xdr:rowOff>47625</xdr:rowOff>
    </xdr:to>
    <xdr:sp macro="" textlink="">
      <xdr:nvSpPr>
        <xdr:cNvPr id="3153" name="Oval 81">
          <a:extLst>
            <a:ext uri="{FF2B5EF4-FFF2-40B4-BE49-F238E27FC236}">
              <a16:creationId xmlns:a16="http://schemas.microsoft.com/office/drawing/2014/main" id="{00000000-0008-0000-0100-0000510C0000}"/>
            </a:ext>
          </a:extLst>
        </xdr:cNvPr>
        <xdr:cNvSpPr>
          <a:spLocks noChangeArrowheads="1"/>
        </xdr:cNvSpPr>
      </xdr:nvSpPr>
      <xdr:spPr bwMode="auto">
        <a:xfrm>
          <a:off x="8667750"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44</xdr:col>
      <xdr:colOff>114300</xdr:colOff>
      <xdr:row>31</xdr:row>
      <xdr:rowOff>28575</xdr:rowOff>
    </xdr:from>
    <xdr:to>
      <xdr:col>44</xdr:col>
      <xdr:colOff>219075</xdr:colOff>
      <xdr:row>32</xdr:row>
      <xdr:rowOff>47625</xdr:rowOff>
    </xdr:to>
    <xdr:sp macro="" textlink="">
      <xdr:nvSpPr>
        <xdr:cNvPr id="3155" name="Oval 83">
          <a:extLst>
            <a:ext uri="{FF2B5EF4-FFF2-40B4-BE49-F238E27FC236}">
              <a16:creationId xmlns:a16="http://schemas.microsoft.com/office/drawing/2014/main" id="{00000000-0008-0000-0100-0000530C0000}"/>
            </a:ext>
          </a:extLst>
        </xdr:cNvPr>
        <xdr:cNvSpPr>
          <a:spLocks noChangeArrowheads="1"/>
        </xdr:cNvSpPr>
      </xdr:nvSpPr>
      <xdr:spPr bwMode="auto">
        <a:xfrm>
          <a:off x="10448925"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50</xdr:col>
      <xdr:colOff>114300</xdr:colOff>
      <xdr:row>31</xdr:row>
      <xdr:rowOff>28575</xdr:rowOff>
    </xdr:from>
    <xdr:to>
      <xdr:col>50</xdr:col>
      <xdr:colOff>219075</xdr:colOff>
      <xdr:row>32</xdr:row>
      <xdr:rowOff>47625</xdr:rowOff>
    </xdr:to>
    <xdr:sp macro="" textlink="">
      <xdr:nvSpPr>
        <xdr:cNvPr id="3157" name="Oval 85">
          <a:extLst>
            <a:ext uri="{FF2B5EF4-FFF2-40B4-BE49-F238E27FC236}">
              <a16:creationId xmlns:a16="http://schemas.microsoft.com/office/drawing/2014/main" id="{00000000-0008-0000-0100-0000550C0000}"/>
            </a:ext>
          </a:extLst>
        </xdr:cNvPr>
        <xdr:cNvSpPr>
          <a:spLocks noChangeArrowheads="1"/>
        </xdr:cNvSpPr>
      </xdr:nvSpPr>
      <xdr:spPr bwMode="auto">
        <a:xfrm>
          <a:off x="12230100"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23</xdr:col>
      <xdr:colOff>47625</xdr:colOff>
      <xdr:row>45</xdr:row>
      <xdr:rowOff>76200</xdr:rowOff>
    </xdr:from>
    <xdr:to>
      <xdr:col>25</xdr:col>
      <xdr:colOff>56116</xdr:colOff>
      <xdr:row>50</xdr:row>
      <xdr:rowOff>37012</xdr:rowOff>
    </xdr:to>
    <xdr:pic>
      <xdr:nvPicPr>
        <xdr:cNvPr id="44" name="Grafik 43" descr="OFF_PB_TacoSetter-Bypass-100.png">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3" cstate="print"/>
        <a:stretch>
          <a:fillRect/>
        </a:stretch>
      </xdr:blipFill>
      <xdr:spPr>
        <a:xfrm>
          <a:off x="4448175" y="8286750"/>
          <a:ext cx="475216" cy="703762"/>
        </a:xfrm>
        <a:prstGeom prst="rect">
          <a:avLst/>
        </a:prstGeom>
      </xdr:spPr>
    </xdr:pic>
    <xdr:clientData/>
  </xdr:twoCellAnchor>
  <xdr:twoCellAnchor editAs="oneCell">
    <xdr:from>
      <xdr:col>14</xdr:col>
      <xdr:colOff>14654</xdr:colOff>
      <xdr:row>24</xdr:row>
      <xdr:rowOff>80596</xdr:rowOff>
    </xdr:from>
    <xdr:to>
      <xdr:col>14</xdr:col>
      <xdr:colOff>279778</xdr:colOff>
      <xdr:row>27</xdr:row>
      <xdr:rowOff>9556</xdr:rowOff>
    </xdr:to>
    <xdr:pic>
      <xdr:nvPicPr>
        <xdr:cNvPr id="52" name="Grafik 51" descr="OFF_PB_Taco_Setter-Rondo-Verschraubung.png">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4" cstate="print"/>
        <a:stretch>
          <a:fillRect/>
        </a:stretch>
      </xdr:blipFill>
      <xdr:spPr>
        <a:xfrm>
          <a:off x="1414096" y="5561134"/>
          <a:ext cx="265124" cy="229364"/>
        </a:xfrm>
        <a:prstGeom prst="rect">
          <a:avLst/>
        </a:prstGeom>
      </xdr:spPr>
    </xdr:pic>
    <xdr:clientData/>
  </xdr:twoCellAnchor>
  <xdr:twoCellAnchor editAs="oneCell">
    <xdr:from>
      <xdr:col>19</xdr:col>
      <xdr:colOff>95249</xdr:colOff>
      <xdr:row>24</xdr:row>
      <xdr:rowOff>80596</xdr:rowOff>
    </xdr:from>
    <xdr:to>
      <xdr:col>20</xdr:col>
      <xdr:colOff>265123</xdr:colOff>
      <xdr:row>27</xdr:row>
      <xdr:rowOff>9556</xdr:rowOff>
    </xdr:to>
    <xdr:pic>
      <xdr:nvPicPr>
        <xdr:cNvPr id="53" name="Grafik 52" descr="OFF_PB_Taco_Setter-Rondo-Verschraubung.png">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4" cstate="print"/>
        <a:stretch>
          <a:fillRect/>
        </a:stretch>
      </xdr:blipFill>
      <xdr:spPr>
        <a:xfrm>
          <a:off x="3179884" y="5561134"/>
          <a:ext cx="265124" cy="229364"/>
        </a:xfrm>
        <a:prstGeom prst="rect">
          <a:avLst/>
        </a:prstGeom>
      </xdr:spPr>
    </xdr:pic>
    <xdr:clientData/>
  </xdr:twoCellAnchor>
  <xdr:twoCellAnchor editAs="oneCell">
    <xdr:from>
      <xdr:col>25</xdr:col>
      <xdr:colOff>87922</xdr:colOff>
      <xdr:row>24</xdr:row>
      <xdr:rowOff>80596</xdr:rowOff>
    </xdr:from>
    <xdr:to>
      <xdr:col>26</xdr:col>
      <xdr:colOff>257796</xdr:colOff>
      <xdr:row>27</xdr:row>
      <xdr:rowOff>9556</xdr:rowOff>
    </xdr:to>
    <xdr:pic>
      <xdr:nvPicPr>
        <xdr:cNvPr id="54" name="Grafik 53" descr="OFF_PB_Taco_Setter-Rondo-Verschraubung.png">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4" cstate="print"/>
        <a:stretch>
          <a:fillRect/>
        </a:stretch>
      </xdr:blipFill>
      <xdr:spPr>
        <a:xfrm>
          <a:off x="4952999" y="5561134"/>
          <a:ext cx="265124" cy="229364"/>
        </a:xfrm>
        <a:prstGeom prst="rect">
          <a:avLst/>
        </a:prstGeom>
      </xdr:spPr>
    </xdr:pic>
    <xdr:clientData/>
  </xdr:twoCellAnchor>
  <xdr:twoCellAnchor editAs="oneCell">
    <xdr:from>
      <xdr:col>32</xdr:col>
      <xdr:colOff>7326</xdr:colOff>
      <xdr:row>24</xdr:row>
      <xdr:rowOff>80596</xdr:rowOff>
    </xdr:from>
    <xdr:to>
      <xdr:col>32</xdr:col>
      <xdr:colOff>272450</xdr:colOff>
      <xdr:row>27</xdr:row>
      <xdr:rowOff>9556</xdr:rowOff>
    </xdr:to>
    <xdr:pic>
      <xdr:nvPicPr>
        <xdr:cNvPr id="55" name="Grafik 54" descr="OFF_PB_Taco_Setter-Rondo-Verschraubung.png">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4" cstate="print"/>
        <a:stretch>
          <a:fillRect/>
        </a:stretch>
      </xdr:blipFill>
      <xdr:spPr>
        <a:xfrm>
          <a:off x="6777403" y="5561134"/>
          <a:ext cx="265124" cy="229364"/>
        </a:xfrm>
        <a:prstGeom prst="rect">
          <a:avLst/>
        </a:prstGeom>
      </xdr:spPr>
    </xdr:pic>
    <xdr:clientData/>
  </xdr:twoCellAnchor>
  <xdr:twoCellAnchor editAs="oneCell">
    <xdr:from>
      <xdr:col>37</xdr:col>
      <xdr:colOff>95249</xdr:colOff>
      <xdr:row>24</xdr:row>
      <xdr:rowOff>80596</xdr:rowOff>
    </xdr:from>
    <xdr:to>
      <xdr:col>38</xdr:col>
      <xdr:colOff>265123</xdr:colOff>
      <xdr:row>27</xdr:row>
      <xdr:rowOff>9556</xdr:rowOff>
    </xdr:to>
    <xdr:pic>
      <xdr:nvPicPr>
        <xdr:cNvPr id="56" name="Grafik 55" descr="OFF_PB_Taco_Setter-Rondo-Verschraubung.png">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4" cstate="print"/>
        <a:stretch>
          <a:fillRect/>
        </a:stretch>
      </xdr:blipFill>
      <xdr:spPr>
        <a:xfrm>
          <a:off x="8550518" y="5561134"/>
          <a:ext cx="265124" cy="229364"/>
        </a:xfrm>
        <a:prstGeom prst="rect">
          <a:avLst/>
        </a:prstGeom>
      </xdr:spPr>
    </xdr:pic>
    <xdr:clientData/>
  </xdr:twoCellAnchor>
  <xdr:twoCellAnchor editAs="oneCell">
    <xdr:from>
      <xdr:col>44</xdr:col>
      <xdr:colOff>14652</xdr:colOff>
      <xdr:row>24</xdr:row>
      <xdr:rowOff>80596</xdr:rowOff>
    </xdr:from>
    <xdr:to>
      <xdr:col>44</xdr:col>
      <xdr:colOff>279776</xdr:colOff>
      <xdr:row>27</xdr:row>
      <xdr:rowOff>9556</xdr:rowOff>
    </xdr:to>
    <xdr:pic>
      <xdr:nvPicPr>
        <xdr:cNvPr id="57" name="Grafik 56" descr="OFF_PB_Taco_Setter-Rondo-Verschraubung.png">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4" cstate="print"/>
        <a:stretch>
          <a:fillRect/>
        </a:stretch>
      </xdr:blipFill>
      <xdr:spPr>
        <a:xfrm>
          <a:off x="10345614" y="5561134"/>
          <a:ext cx="265124" cy="229364"/>
        </a:xfrm>
        <a:prstGeom prst="rect">
          <a:avLst/>
        </a:prstGeom>
      </xdr:spPr>
    </xdr:pic>
    <xdr:clientData/>
  </xdr:twoCellAnchor>
  <xdr:twoCellAnchor editAs="oneCell">
    <xdr:from>
      <xdr:col>50</xdr:col>
      <xdr:colOff>21979</xdr:colOff>
      <xdr:row>24</xdr:row>
      <xdr:rowOff>80596</xdr:rowOff>
    </xdr:from>
    <xdr:to>
      <xdr:col>51</xdr:col>
      <xdr:colOff>1353</xdr:colOff>
      <xdr:row>27</xdr:row>
      <xdr:rowOff>9556</xdr:rowOff>
    </xdr:to>
    <xdr:pic>
      <xdr:nvPicPr>
        <xdr:cNvPr id="58" name="Grafik 57" descr="OFF_PB_Taco_Setter-Rondo-Verschraubung.png">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4" cstate="print"/>
        <a:stretch>
          <a:fillRect/>
        </a:stretch>
      </xdr:blipFill>
      <xdr:spPr>
        <a:xfrm>
          <a:off x="12133383" y="5561134"/>
          <a:ext cx="265124" cy="229364"/>
        </a:xfrm>
        <a:prstGeom prst="rect">
          <a:avLst/>
        </a:prstGeom>
      </xdr:spPr>
    </xdr:pic>
    <xdr:clientData/>
  </xdr:twoCellAnchor>
  <xdr:twoCellAnchor editAs="oneCell">
    <xdr:from>
      <xdr:col>14</xdr:col>
      <xdr:colOff>14654</xdr:colOff>
      <xdr:row>35</xdr:row>
      <xdr:rowOff>73268</xdr:rowOff>
    </xdr:from>
    <xdr:to>
      <xdr:col>14</xdr:col>
      <xdr:colOff>279778</xdr:colOff>
      <xdr:row>38</xdr:row>
      <xdr:rowOff>2228</xdr:rowOff>
    </xdr:to>
    <xdr:pic>
      <xdr:nvPicPr>
        <xdr:cNvPr id="61" name="Grafik 60" descr="OFF_PB_Taco_Setter-Rondo-Verschraubung.png">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4" cstate="print"/>
        <a:stretch>
          <a:fillRect/>
        </a:stretch>
      </xdr:blipFill>
      <xdr:spPr>
        <a:xfrm>
          <a:off x="1414096" y="6916614"/>
          <a:ext cx="265124" cy="229364"/>
        </a:xfrm>
        <a:prstGeom prst="rect">
          <a:avLst/>
        </a:prstGeom>
      </xdr:spPr>
    </xdr:pic>
    <xdr:clientData/>
  </xdr:twoCellAnchor>
  <xdr:twoCellAnchor editAs="oneCell">
    <xdr:from>
      <xdr:col>19</xdr:col>
      <xdr:colOff>95249</xdr:colOff>
      <xdr:row>35</xdr:row>
      <xdr:rowOff>73268</xdr:rowOff>
    </xdr:from>
    <xdr:to>
      <xdr:col>20</xdr:col>
      <xdr:colOff>265123</xdr:colOff>
      <xdr:row>38</xdr:row>
      <xdr:rowOff>2228</xdr:rowOff>
    </xdr:to>
    <xdr:pic>
      <xdr:nvPicPr>
        <xdr:cNvPr id="62" name="Grafik 61" descr="OFF_PB_Taco_Setter-Rondo-Verschraubung.png">
          <a:extLst>
            <a:ext uri="{FF2B5EF4-FFF2-40B4-BE49-F238E27FC236}">
              <a16:creationId xmlns:a16="http://schemas.microsoft.com/office/drawing/2014/main" id="{00000000-0008-0000-0100-00003E000000}"/>
            </a:ext>
          </a:extLst>
        </xdr:cNvPr>
        <xdr:cNvPicPr>
          <a:picLocks noChangeAspect="1"/>
        </xdr:cNvPicPr>
      </xdr:nvPicPr>
      <xdr:blipFill>
        <a:blip xmlns:r="http://schemas.openxmlformats.org/officeDocument/2006/relationships" r:embed="rId4" cstate="print"/>
        <a:stretch>
          <a:fillRect/>
        </a:stretch>
      </xdr:blipFill>
      <xdr:spPr>
        <a:xfrm>
          <a:off x="3179884" y="6916614"/>
          <a:ext cx="265124" cy="229364"/>
        </a:xfrm>
        <a:prstGeom prst="rect">
          <a:avLst/>
        </a:prstGeom>
      </xdr:spPr>
    </xdr:pic>
    <xdr:clientData/>
  </xdr:twoCellAnchor>
  <xdr:twoCellAnchor editAs="oneCell">
    <xdr:from>
      <xdr:col>25</xdr:col>
      <xdr:colOff>87922</xdr:colOff>
      <xdr:row>35</xdr:row>
      <xdr:rowOff>73268</xdr:rowOff>
    </xdr:from>
    <xdr:to>
      <xdr:col>26</xdr:col>
      <xdr:colOff>257796</xdr:colOff>
      <xdr:row>38</xdr:row>
      <xdr:rowOff>2228</xdr:rowOff>
    </xdr:to>
    <xdr:pic>
      <xdr:nvPicPr>
        <xdr:cNvPr id="63" name="Grafik 62" descr="OFF_PB_Taco_Setter-Rondo-Verschraubung.png">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4" cstate="print"/>
        <a:stretch>
          <a:fillRect/>
        </a:stretch>
      </xdr:blipFill>
      <xdr:spPr>
        <a:xfrm>
          <a:off x="4952999" y="6916614"/>
          <a:ext cx="265124" cy="229364"/>
        </a:xfrm>
        <a:prstGeom prst="rect">
          <a:avLst/>
        </a:prstGeom>
      </xdr:spPr>
    </xdr:pic>
    <xdr:clientData/>
  </xdr:twoCellAnchor>
  <xdr:twoCellAnchor editAs="oneCell">
    <xdr:from>
      <xdr:col>32</xdr:col>
      <xdr:colOff>7326</xdr:colOff>
      <xdr:row>35</xdr:row>
      <xdr:rowOff>73268</xdr:rowOff>
    </xdr:from>
    <xdr:to>
      <xdr:col>32</xdr:col>
      <xdr:colOff>272450</xdr:colOff>
      <xdr:row>38</xdr:row>
      <xdr:rowOff>2228</xdr:rowOff>
    </xdr:to>
    <xdr:pic>
      <xdr:nvPicPr>
        <xdr:cNvPr id="64" name="Grafik 63" descr="OFF_PB_Taco_Setter-Rondo-Verschraubung.png">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4" cstate="print"/>
        <a:stretch>
          <a:fillRect/>
        </a:stretch>
      </xdr:blipFill>
      <xdr:spPr>
        <a:xfrm>
          <a:off x="6777403" y="6916614"/>
          <a:ext cx="265124" cy="229364"/>
        </a:xfrm>
        <a:prstGeom prst="rect">
          <a:avLst/>
        </a:prstGeom>
      </xdr:spPr>
    </xdr:pic>
    <xdr:clientData/>
  </xdr:twoCellAnchor>
  <xdr:twoCellAnchor editAs="oneCell">
    <xdr:from>
      <xdr:col>37</xdr:col>
      <xdr:colOff>95249</xdr:colOff>
      <xdr:row>35</xdr:row>
      <xdr:rowOff>73268</xdr:rowOff>
    </xdr:from>
    <xdr:to>
      <xdr:col>38</xdr:col>
      <xdr:colOff>265123</xdr:colOff>
      <xdr:row>38</xdr:row>
      <xdr:rowOff>2228</xdr:rowOff>
    </xdr:to>
    <xdr:pic>
      <xdr:nvPicPr>
        <xdr:cNvPr id="65" name="Grafik 64" descr="OFF_PB_Taco_Setter-Rondo-Verschraubung.png">
          <a:extLst>
            <a:ext uri="{FF2B5EF4-FFF2-40B4-BE49-F238E27FC236}">
              <a16:creationId xmlns:a16="http://schemas.microsoft.com/office/drawing/2014/main" id="{00000000-0008-0000-0100-000041000000}"/>
            </a:ext>
          </a:extLst>
        </xdr:cNvPr>
        <xdr:cNvPicPr>
          <a:picLocks noChangeAspect="1"/>
        </xdr:cNvPicPr>
      </xdr:nvPicPr>
      <xdr:blipFill>
        <a:blip xmlns:r="http://schemas.openxmlformats.org/officeDocument/2006/relationships" r:embed="rId4" cstate="print"/>
        <a:stretch>
          <a:fillRect/>
        </a:stretch>
      </xdr:blipFill>
      <xdr:spPr>
        <a:xfrm>
          <a:off x="8550518" y="6916614"/>
          <a:ext cx="265124" cy="229364"/>
        </a:xfrm>
        <a:prstGeom prst="rect">
          <a:avLst/>
        </a:prstGeom>
      </xdr:spPr>
    </xdr:pic>
    <xdr:clientData/>
  </xdr:twoCellAnchor>
  <xdr:twoCellAnchor editAs="oneCell">
    <xdr:from>
      <xdr:col>44</xdr:col>
      <xdr:colOff>14652</xdr:colOff>
      <xdr:row>35</xdr:row>
      <xdr:rowOff>73268</xdr:rowOff>
    </xdr:from>
    <xdr:to>
      <xdr:col>44</xdr:col>
      <xdr:colOff>279776</xdr:colOff>
      <xdr:row>38</xdr:row>
      <xdr:rowOff>2228</xdr:rowOff>
    </xdr:to>
    <xdr:pic>
      <xdr:nvPicPr>
        <xdr:cNvPr id="66" name="Grafik 65" descr="OFF_PB_Taco_Setter-Rondo-Verschraubung.png">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4" cstate="print"/>
        <a:stretch>
          <a:fillRect/>
        </a:stretch>
      </xdr:blipFill>
      <xdr:spPr>
        <a:xfrm>
          <a:off x="10345614" y="6916614"/>
          <a:ext cx="265124" cy="229364"/>
        </a:xfrm>
        <a:prstGeom prst="rect">
          <a:avLst/>
        </a:prstGeom>
      </xdr:spPr>
    </xdr:pic>
    <xdr:clientData/>
  </xdr:twoCellAnchor>
  <xdr:twoCellAnchor editAs="oneCell">
    <xdr:from>
      <xdr:col>50</xdr:col>
      <xdr:colOff>21979</xdr:colOff>
      <xdr:row>35</xdr:row>
      <xdr:rowOff>73268</xdr:rowOff>
    </xdr:from>
    <xdr:to>
      <xdr:col>51</xdr:col>
      <xdr:colOff>1353</xdr:colOff>
      <xdr:row>38</xdr:row>
      <xdr:rowOff>2228</xdr:rowOff>
    </xdr:to>
    <xdr:pic>
      <xdr:nvPicPr>
        <xdr:cNvPr id="67" name="Grafik 66" descr="OFF_PB_Taco_Setter-Rondo-Verschraubung.png">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4" cstate="print"/>
        <a:stretch>
          <a:fillRect/>
        </a:stretch>
      </xdr:blipFill>
      <xdr:spPr>
        <a:xfrm>
          <a:off x="12133383" y="6916614"/>
          <a:ext cx="265124" cy="2293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25</xdr:row>
      <xdr:rowOff>161925</xdr:rowOff>
    </xdr:from>
    <xdr:to>
      <xdr:col>4</xdr:col>
      <xdr:colOff>38100</xdr:colOff>
      <xdr:row>26</xdr:row>
      <xdr:rowOff>19050</xdr:rowOff>
    </xdr:to>
    <xdr:sp macro="" textlink="">
      <xdr:nvSpPr>
        <xdr:cNvPr id="4097" name="AutoShape 1">
          <a:extLst>
            <a:ext uri="{FF2B5EF4-FFF2-40B4-BE49-F238E27FC236}">
              <a16:creationId xmlns:a16="http://schemas.microsoft.com/office/drawing/2014/main" id="{00000000-0008-0000-0200-000001100000}"/>
            </a:ext>
          </a:extLst>
        </xdr:cNvPr>
        <xdr:cNvSpPr>
          <a:spLocks noChangeAspect="1" noChangeArrowheads="1"/>
        </xdr:cNvSpPr>
      </xdr:nvSpPr>
      <xdr:spPr bwMode="auto">
        <a:xfrm rot="5400000">
          <a:off x="604837" y="44338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25</xdr:row>
      <xdr:rowOff>161925</xdr:rowOff>
    </xdr:from>
    <xdr:to>
      <xdr:col>5</xdr:col>
      <xdr:colOff>0</xdr:colOff>
      <xdr:row>26</xdr:row>
      <xdr:rowOff>19050</xdr:rowOff>
    </xdr:to>
    <xdr:sp macro="" textlink="">
      <xdr:nvSpPr>
        <xdr:cNvPr id="4098" name="AutoShape 2">
          <a:extLst>
            <a:ext uri="{FF2B5EF4-FFF2-40B4-BE49-F238E27FC236}">
              <a16:creationId xmlns:a16="http://schemas.microsoft.com/office/drawing/2014/main" id="{00000000-0008-0000-0200-000002100000}"/>
            </a:ext>
          </a:extLst>
        </xdr:cNvPr>
        <xdr:cNvSpPr>
          <a:spLocks noChangeAspect="1" noChangeArrowheads="1"/>
        </xdr:cNvSpPr>
      </xdr:nvSpPr>
      <xdr:spPr bwMode="auto">
        <a:xfrm rot="16200000">
          <a:off x="642937" y="44338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27</xdr:row>
      <xdr:rowOff>161925</xdr:rowOff>
    </xdr:from>
    <xdr:to>
      <xdr:col>4</xdr:col>
      <xdr:colOff>38100</xdr:colOff>
      <xdr:row>28</xdr:row>
      <xdr:rowOff>19050</xdr:rowOff>
    </xdr:to>
    <xdr:sp macro="" textlink="">
      <xdr:nvSpPr>
        <xdr:cNvPr id="4099" name="AutoShape 3">
          <a:extLst>
            <a:ext uri="{FF2B5EF4-FFF2-40B4-BE49-F238E27FC236}">
              <a16:creationId xmlns:a16="http://schemas.microsoft.com/office/drawing/2014/main" id="{00000000-0008-0000-0200-000003100000}"/>
            </a:ext>
          </a:extLst>
        </xdr:cNvPr>
        <xdr:cNvSpPr>
          <a:spLocks noChangeAspect="1" noChangeArrowheads="1"/>
        </xdr:cNvSpPr>
      </xdr:nvSpPr>
      <xdr:spPr bwMode="auto">
        <a:xfrm rot="5400000">
          <a:off x="604837" y="47101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27</xdr:row>
      <xdr:rowOff>161925</xdr:rowOff>
    </xdr:from>
    <xdr:to>
      <xdr:col>5</xdr:col>
      <xdr:colOff>0</xdr:colOff>
      <xdr:row>28</xdr:row>
      <xdr:rowOff>19050</xdr:rowOff>
    </xdr:to>
    <xdr:sp macro="" textlink="">
      <xdr:nvSpPr>
        <xdr:cNvPr id="4100" name="AutoShape 4">
          <a:extLst>
            <a:ext uri="{FF2B5EF4-FFF2-40B4-BE49-F238E27FC236}">
              <a16:creationId xmlns:a16="http://schemas.microsoft.com/office/drawing/2014/main" id="{00000000-0008-0000-0200-000004100000}"/>
            </a:ext>
          </a:extLst>
        </xdr:cNvPr>
        <xdr:cNvSpPr>
          <a:spLocks noChangeAspect="1" noChangeArrowheads="1"/>
        </xdr:cNvSpPr>
      </xdr:nvSpPr>
      <xdr:spPr bwMode="auto">
        <a:xfrm rot="16200000">
          <a:off x="642937" y="47101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36</xdr:row>
      <xdr:rowOff>161925</xdr:rowOff>
    </xdr:from>
    <xdr:to>
      <xdr:col>4</xdr:col>
      <xdr:colOff>38100</xdr:colOff>
      <xdr:row>37</xdr:row>
      <xdr:rowOff>19050</xdr:rowOff>
    </xdr:to>
    <xdr:sp macro="" textlink="">
      <xdr:nvSpPr>
        <xdr:cNvPr id="4101" name="AutoShape 5">
          <a:extLst>
            <a:ext uri="{FF2B5EF4-FFF2-40B4-BE49-F238E27FC236}">
              <a16:creationId xmlns:a16="http://schemas.microsoft.com/office/drawing/2014/main" id="{00000000-0008-0000-0200-000005100000}"/>
            </a:ext>
          </a:extLst>
        </xdr:cNvPr>
        <xdr:cNvSpPr>
          <a:spLocks noChangeAspect="1" noChangeArrowheads="1"/>
        </xdr:cNvSpPr>
      </xdr:nvSpPr>
      <xdr:spPr bwMode="auto">
        <a:xfrm rot="5400000">
          <a:off x="604837" y="60340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36</xdr:row>
      <xdr:rowOff>161925</xdr:rowOff>
    </xdr:from>
    <xdr:to>
      <xdr:col>5</xdr:col>
      <xdr:colOff>0</xdr:colOff>
      <xdr:row>37</xdr:row>
      <xdr:rowOff>19050</xdr:rowOff>
    </xdr:to>
    <xdr:sp macro="" textlink="">
      <xdr:nvSpPr>
        <xdr:cNvPr id="4102" name="AutoShape 6">
          <a:extLst>
            <a:ext uri="{FF2B5EF4-FFF2-40B4-BE49-F238E27FC236}">
              <a16:creationId xmlns:a16="http://schemas.microsoft.com/office/drawing/2014/main" id="{00000000-0008-0000-0200-000006100000}"/>
            </a:ext>
          </a:extLst>
        </xdr:cNvPr>
        <xdr:cNvSpPr>
          <a:spLocks noChangeAspect="1" noChangeArrowheads="1"/>
        </xdr:cNvSpPr>
      </xdr:nvSpPr>
      <xdr:spPr bwMode="auto">
        <a:xfrm rot="16200000">
          <a:off x="642937" y="60340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38</xdr:row>
      <xdr:rowOff>161925</xdr:rowOff>
    </xdr:from>
    <xdr:to>
      <xdr:col>4</xdr:col>
      <xdr:colOff>38100</xdr:colOff>
      <xdr:row>39</xdr:row>
      <xdr:rowOff>19050</xdr:rowOff>
    </xdr:to>
    <xdr:sp macro="" textlink="">
      <xdr:nvSpPr>
        <xdr:cNvPr id="4103" name="AutoShape 7">
          <a:extLst>
            <a:ext uri="{FF2B5EF4-FFF2-40B4-BE49-F238E27FC236}">
              <a16:creationId xmlns:a16="http://schemas.microsoft.com/office/drawing/2014/main" id="{00000000-0008-0000-0200-000007100000}"/>
            </a:ext>
          </a:extLst>
        </xdr:cNvPr>
        <xdr:cNvSpPr>
          <a:spLocks noChangeAspect="1" noChangeArrowheads="1"/>
        </xdr:cNvSpPr>
      </xdr:nvSpPr>
      <xdr:spPr bwMode="auto">
        <a:xfrm rot="5400000">
          <a:off x="604837" y="63103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38</xdr:row>
      <xdr:rowOff>161925</xdr:rowOff>
    </xdr:from>
    <xdr:to>
      <xdr:col>5</xdr:col>
      <xdr:colOff>0</xdr:colOff>
      <xdr:row>39</xdr:row>
      <xdr:rowOff>19050</xdr:rowOff>
    </xdr:to>
    <xdr:sp macro="" textlink="">
      <xdr:nvSpPr>
        <xdr:cNvPr id="4104" name="AutoShape 8">
          <a:extLst>
            <a:ext uri="{FF2B5EF4-FFF2-40B4-BE49-F238E27FC236}">
              <a16:creationId xmlns:a16="http://schemas.microsoft.com/office/drawing/2014/main" id="{00000000-0008-0000-0200-000008100000}"/>
            </a:ext>
          </a:extLst>
        </xdr:cNvPr>
        <xdr:cNvSpPr>
          <a:spLocks noChangeAspect="1" noChangeArrowheads="1"/>
        </xdr:cNvSpPr>
      </xdr:nvSpPr>
      <xdr:spPr bwMode="auto">
        <a:xfrm rot="16200000">
          <a:off x="642937" y="63103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xdr:from>
      <xdr:col>26</xdr:col>
      <xdr:colOff>104775</xdr:colOff>
      <xdr:row>53</xdr:row>
      <xdr:rowOff>123825</xdr:rowOff>
    </xdr:from>
    <xdr:to>
      <xdr:col>26</xdr:col>
      <xdr:colOff>104775</xdr:colOff>
      <xdr:row>59</xdr:row>
      <xdr:rowOff>9525</xdr:rowOff>
    </xdr:to>
    <xdr:sp macro="" textlink="">
      <xdr:nvSpPr>
        <xdr:cNvPr id="4105" name="Line 9">
          <a:extLst>
            <a:ext uri="{FF2B5EF4-FFF2-40B4-BE49-F238E27FC236}">
              <a16:creationId xmlns:a16="http://schemas.microsoft.com/office/drawing/2014/main" id="{00000000-0008-0000-0200-000009100000}"/>
            </a:ext>
          </a:extLst>
        </xdr:cNvPr>
        <xdr:cNvSpPr>
          <a:spLocks noChangeShapeType="1"/>
        </xdr:cNvSpPr>
      </xdr:nvSpPr>
      <xdr:spPr bwMode="auto">
        <a:xfrm>
          <a:off x="5029200" y="8515350"/>
          <a:ext cx="0" cy="800100"/>
        </a:xfrm>
        <a:prstGeom prst="line">
          <a:avLst/>
        </a:prstGeom>
        <a:noFill/>
        <a:ln w="19050">
          <a:solidFill>
            <a:srgbClr val="006187"/>
          </a:solidFill>
          <a:round/>
          <a:headEnd type="triangle" w="med" len="med"/>
          <a:tailEnd/>
        </a:ln>
      </xdr:spPr>
    </xdr:sp>
    <xdr:clientData/>
  </xdr:twoCellAnchor>
  <xdr:twoCellAnchor>
    <xdr:from>
      <xdr:col>25</xdr:col>
      <xdr:colOff>0</xdr:colOff>
      <xdr:row>59</xdr:row>
      <xdr:rowOff>0</xdr:rowOff>
    </xdr:from>
    <xdr:to>
      <xdr:col>26</xdr:col>
      <xdr:colOff>95250</xdr:colOff>
      <xdr:row>59</xdr:row>
      <xdr:rowOff>0</xdr:rowOff>
    </xdr:to>
    <xdr:sp macro="" textlink="">
      <xdr:nvSpPr>
        <xdr:cNvPr id="4106" name="Line 10">
          <a:extLst>
            <a:ext uri="{FF2B5EF4-FFF2-40B4-BE49-F238E27FC236}">
              <a16:creationId xmlns:a16="http://schemas.microsoft.com/office/drawing/2014/main" id="{00000000-0008-0000-0200-00000A100000}"/>
            </a:ext>
          </a:extLst>
        </xdr:cNvPr>
        <xdr:cNvSpPr>
          <a:spLocks noChangeShapeType="1"/>
        </xdr:cNvSpPr>
      </xdr:nvSpPr>
      <xdr:spPr bwMode="auto">
        <a:xfrm>
          <a:off x="4829175" y="9305925"/>
          <a:ext cx="190500" cy="0"/>
        </a:xfrm>
        <a:prstGeom prst="line">
          <a:avLst/>
        </a:prstGeom>
        <a:noFill/>
        <a:ln w="19050">
          <a:solidFill>
            <a:srgbClr val="006187"/>
          </a:solidFill>
          <a:round/>
          <a:headEnd/>
          <a:tailEnd/>
        </a:ln>
      </xdr:spPr>
    </xdr:sp>
    <xdr:clientData/>
  </xdr:twoCellAnchor>
  <xdr:twoCellAnchor editAs="oneCell">
    <xdr:from>
      <xdr:col>15</xdr:col>
      <xdr:colOff>190500</xdr:colOff>
      <xdr:row>45</xdr:row>
      <xdr:rowOff>9525</xdr:rowOff>
    </xdr:from>
    <xdr:to>
      <xdr:col>15</xdr:col>
      <xdr:colOff>409575</xdr:colOff>
      <xdr:row>46</xdr:row>
      <xdr:rowOff>104775</xdr:rowOff>
    </xdr:to>
    <xdr:pic>
      <xdr:nvPicPr>
        <xdr:cNvPr id="4107" name="Picture 11" descr="tn2993a">
          <a:extLst>
            <a:ext uri="{FF2B5EF4-FFF2-40B4-BE49-F238E27FC236}">
              <a16:creationId xmlns:a16="http://schemas.microsoft.com/office/drawing/2014/main" id="{00000000-0008-0000-0200-00000B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7375" y="7315200"/>
          <a:ext cx="219075" cy="219075"/>
        </a:xfrm>
        <a:prstGeom prst="rect">
          <a:avLst/>
        </a:prstGeom>
        <a:noFill/>
      </xdr:spPr>
    </xdr:pic>
    <xdr:clientData/>
  </xdr:twoCellAnchor>
  <xdr:twoCellAnchor editAs="oneCell">
    <xdr:from>
      <xdr:col>15</xdr:col>
      <xdr:colOff>190500</xdr:colOff>
      <xdr:row>48</xdr:row>
      <xdr:rowOff>19050</xdr:rowOff>
    </xdr:from>
    <xdr:to>
      <xdr:col>15</xdr:col>
      <xdr:colOff>409575</xdr:colOff>
      <xdr:row>49</xdr:row>
      <xdr:rowOff>142875</xdr:rowOff>
    </xdr:to>
    <xdr:pic>
      <xdr:nvPicPr>
        <xdr:cNvPr id="4108" name="Picture 12" descr="tn2993a">
          <a:extLst>
            <a:ext uri="{FF2B5EF4-FFF2-40B4-BE49-F238E27FC236}">
              <a16:creationId xmlns:a16="http://schemas.microsoft.com/office/drawing/2014/main" id="{00000000-0008-0000-0200-00000C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7375" y="7696200"/>
          <a:ext cx="219075" cy="219075"/>
        </a:xfrm>
        <a:prstGeom prst="rect">
          <a:avLst/>
        </a:prstGeom>
        <a:noFill/>
      </xdr:spPr>
    </xdr:pic>
    <xdr:clientData/>
  </xdr:twoCellAnchor>
  <xdr:twoCellAnchor editAs="oneCell">
    <xdr:from>
      <xdr:col>0</xdr:col>
      <xdr:colOff>161925</xdr:colOff>
      <xdr:row>0</xdr:row>
      <xdr:rowOff>19050</xdr:rowOff>
    </xdr:from>
    <xdr:to>
      <xdr:col>15</xdr:col>
      <xdr:colOff>85725</xdr:colOff>
      <xdr:row>1</xdr:row>
      <xdr:rowOff>161925</xdr:rowOff>
    </xdr:to>
    <xdr:pic>
      <xdr:nvPicPr>
        <xdr:cNvPr id="4118" name="Picture 22" descr="taconova_logo_tn_claim_rgb_640">
          <a:extLst>
            <a:ext uri="{FF2B5EF4-FFF2-40B4-BE49-F238E27FC236}">
              <a16:creationId xmlns:a16="http://schemas.microsoft.com/office/drawing/2014/main" id="{00000000-0008-0000-0200-000016100000}"/>
            </a:ext>
          </a:extLst>
        </xdr:cNvPr>
        <xdr:cNvPicPr>
          <a:picLocks noChangeAspect="1" noChangeArrowheads="1"/>
        </xdr:cNvPicPr>
      </xdr:nvPicPr>
      <xdr:blipFill>
        <a:blip xmlns:r="http://schemas.openxmlformats.org/officeDocument/2006/relationships" r:embed="rId2" cstate="print"/>
        <a:srcRect t="12051"/>
        <a:stretch>
          <a:fillRect/>
        </a:stretch>
      </xdr:blipFill>
      <xdr:spPr bwMode="auto">
        <a:xfrm>
          <a:off x="161925" y="19050"/>
          <a:ext cx="1876425" cy="752475"/>
        </a:xfrm>
        <a:prstGeom prst="rect">
          <a:avLst/>
        </a:prstGeom>
        <a:noFill/>
      </xdr:spPr>
    </xdr:pic>
    <xdr:clientData/>
  </xdr:twoCellAnchor>
  <xdr:twoCellAnchor editAs="oneCell">
    <xdr:from>
      <xdr:col>23</xdr:col>
      <xdr:colOff>53002</xdr:colOff>
      <xdr:row>49</xdr:row>
      <xdr:rowOff>140285</xdr:rowOff>
    </xdr:from>
    <xdr:to>
      <xdr:col>25</xdr:col>
      <xdr:colOff>34109</xdr:colOff>
      <xdr:row>54</xdr:row>
      <xdr:rowOff>64188</xdr:rowOff>
    </xdr:to>
    <xdr:pic>
      <xdr:nvPicPr>
        <xdr:cNvPr id="33" name="Grafik 32" descr="OFF_PB_TacoSetter-Bypass-100.png">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3" cstate="print"/>
        <a:stretch>
          <a:fillRect/>
        </a:stretch>
      </xdr:blipFill>
      <xdr:spPr>
        <a:xfrm>
          <a:off x="4898846" y="8599676"/>
          <a:ext cx="475216" cy="703762"/>
        </a:xfrm>
        <a:prstGeom prst="rect">
          <a:avLst/>
        </a:prstGeom>
      </xdr:spPr>
    </xdr:pic>
    <xdr:clientData/>
  </xdr:twoCellAnchor>
  <xdr:twoCellAnchor editAs="oneCell">
    <xdr:from>
      <xdr:col>12</xdr:col>
      <xdr:colOff>111325</xdr:colOff>
      <xdr:row>30</xdr:row>
      <xdr:rowOff>24913</xdr:rowOff>
    </xdr:from>
    <xdr:to>
      <xdr:col>13</xdr:col>
      <xdr:colOff>265142</xdr:colOff>
      <xdr:row>32</xdr:row>
      <xdr:rowOff>152401</xdr:rowOff>
    </xdr:to>
    <xdr:pic>
      <xdr:nvPicPr>
        <xdr:cNvPr id="36" name="Grafik 35" descr="OFF_PB_TopMeter-Return-0.5_Cap.png">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4" cstate="print"/>
        <a:stretch>
          <a:fillRect/>
        </a:stretch>
      </xdr:blipFill>
      <xdr:spPr>
        <a:xfrm>
          <a:off x="1260894" y="5753051"/>
          <a:ext cx="265489" cy="403384"/>
        </a:xfrm>
        <a:prstGeom prst="rect">
          <a:avLst/>
        </a:prstGeom>
      </xdr:spPr>
    </xdr:pic>
    <xdr:clientData/>
  </xdr:twoCellAnchor>
  <xdr:twoCellAnchor editAs="oneCell">
    <xdr:from>
      <xdr:col>18</xdr:col>
      <xdr:colOff>65343</xdr:colOff>
      <xdr:row>30</xdr:row>
      <xdr:rowOff>24913</xdr:rowOff>
    </xdr:from>
    <xdr:to>
      <xdr:col>19</xdr:col>
      <xdr:colOff>15521</xdr:colOff>
      <xdr:row>32</xdr:row>
      <xdr:rowOff>152401</xdr:rowOff>
    </xdr:to>
    <xdr:pic>
      <xdr:nvPicPr>
        <xdr:cNvPr id="37" name="Grafik 36" descr="OFF_PB_TopMeter-Return-0.5_Cap.png">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5" cstate="print"/>
        <a:stretch>
          <a:fillRect/>
        </a:stretch>
      </xdr:blipFill>
      <xdr:spPr>
        <a:xfrm>
          <a:off x="3211877" y="5753051"/>
          <a:ext cx="265489" cy="403384"/>
        </a:xfrm>
        <a:prstGeom prst="rect">
          <a:avLst/>
        </a:prstGeom>
      </xdr:spPr>
    </xdr:pic>
    <xdr:clientData/>
  </xdr:twoCellAnchor>
  <xdr:twoCellAnchor editAs="oneCell">
    <xdr:from>
      <xdr:col>24</xdr:col>
      <xdr:colOff>65343</xdr:colOff>
      <xdr:row>30</xdr:row>
      <xdr:rowOff>24913</xdr:rowOff>
    </xdr:from>
    <xdr:to>
      <xdr:col>25</xdr:col>
      <xdr:colOff>15521</xdr:colOff>
      <xdr:row>32</xdr:row>
      <xdr:rowOff>152401</xdr:rowOff>
    </xdr:to>
    <xdr:pic>
      <xdr:nvPicPr>
        <xdr:cNvPr id="38" name="Grafik 37" descr="OFF_PB_TopMeter-Return-0.5_Cap.png">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5" cstate="print"/>
        <a:stretch>
          <a:fillRect/>
        </a:stretch>
      </xdr:blipFill>
      <xdr:spPr>
        <a:xfrm>
          <a:off x="5116877" y="5753051"/>
          <a:ext cx="265489" cy="403384"/>
        </a:xfrm>
        <a:prstGeom prst="rect">
          <a:avLst/>
        </a:prstGeom>
      </xdr:spPr>
    </xdr:pic>
    <xdr:clientData/>
  </xdr:twoCellAnchor>
  <xdr:twoCellAnchor editAs="oneCell">
    <xdr:from>
      <xdr:col>30</xdr:col>
      <xdr:colOff>85050</xdr:colOff>
      <xdr:row>30</xdr:row>
      <xdr:rowOff>24913</xdr:rowOff>
    </xdr:from>
    <xdr:to>
      <xdr:col>30</xdr:col>
      <xdr:colOff>350539</xdr:colOff>
      <xdr:row>32</xdr:row>
      <xdr:rowOff>152401</xdr:rowOff>
    </xdr:to>
    <xdr:pic>
      <xdr:nvPicPr>
        <xdr:cNvPr id="39" name="Grafik 38" descr="OFF_PB_TopMeter-Return-0.5_Cap.png">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5" cstate="print"/>
        <a:stretch>
          <a:fillRect/>
        </a:stretch>
      </xdr:blipFill>
      <xdr:spPr>
        <a:xfrm>
          <a:off x="6916774" y="5753051"/>
          <a:ext cx="265489" cy="403384"/>
        </a:xfrm>
        <a:prstGeom prst="rect">
          <a:avLst/>
        </a:prstGeom>
      </xdr:spPr>
    </xdr:pic>
    <xdr:clientData/>
  </xdr:twoCellAnchor>
  <xdr:twoCellAnchor editAs="oneCell">
    <xdr:from>
      <xdr:col>36</xdr:col>
      <xdr:colOff>71912</xdr:colOff>
      <xdr:row>30</xdr:row>
      <xdr:rowOff>24913</xdr:rowOff>
    </xdr:from>
    <xdr:to>
      <xdr:col>37</xdr:col>
      <xdr:colOff>22091</xdr:colOff>
      <xdr:row>32</xdr:row>
      <xdr:rowOff>152401</xdr:rowOff>
    </xdr:to>
    <xdr:pic>
      <xdr:nvPicPr>
        <xdr:cNvPr id="40" name="Grafik 39" descr="OFF_PB_TopMeter-Return-0.5_Cap.png">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5" cstate="print"/>
        <a:stretch>
          <a:fillRect/>
        </a:stretch>
      </xdr:blipFill>
      <xdr:spPr>
        <a:xfrm>
          <a:off x="8729809" y="5753051"/>
          <a:ext cx="265489" cy="403384"/>
        </a:xfrm>
        <a:prstGeom prst="rect">
          <a:avLst/>
        </a:prstGeom>
      </xdr:spPr>
    </xdr:pic>
    <xdr:clientData/>
  </xdr:twoCellAnchor>
  <xdr:twoCellAnchor editAs="oneCell">
    <xdr:from>
      <xdr:col>42</xdr:col>
      <xdr:colOff>78482</xdr:colOff>
      <xdr:row>30</xdr:row>
      <xdr:rowOff>24913</xdr:rowOff>
    </xdr:from>
    <xdr:to>
      <xdr:col>43</xdr:col>
      <xdr:colOff>28660</xdr:colOff>
      <xdr:row>32</xdr:row>
      <xdr:rowOff>152401</xdr:rowOff>
    </xdr:to>
    <xdr:pic>
      <xdr:nvPicPr>
        <xdr:cNvPr id="41" name="Grafik 40" descr="OFF_PB_TopMeter-Return-0.5_Cap.png">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5" cstate="print"/>
        <a:stretch>
          <a:fillRect/>
        </a:stretch>
      </xdr:blipFill>
      <xdr:spPr>
        <a:xfrm>
          <a:off x="10516568" y="5753051"/>
          <a:ext cx="265489" cy="403384"/>
        </a:xfrm>
        <a:prstGeom prst="rect">
          <a:avLst/>
        </a:prstGeom>
      </xdr:spPr>
    </xdr:pic>
    <xdr:clientData/>
  </xdr:twoCellAnchor>
  <xdr:twoCellAnchor editAs="oneCell">
    <xdr:from>
      <xdr:col>48</xdr:col>
      <xdr:colOff>65344</xdr:colOff>
      <xdr:row>30</xdr:row>
      <xdr:rowOff>24913</xdr:rowOff>
    </xdr:from>
    <xdr:to>
      <xdr:col>49</xdr:col>
      <xdr:colOff>15523</xdr:colOff>
      <xdr:row>32</xdr:row>
      <xdr:rowOff>152401</xdr:rowOff>
    </xdr:to>
    <xdr:pic>
      <xdr:nvPicPr>
        <xdr:cNvPr id="42" name="Grafik 41" descr="OFF_PB_TopMeter-Return-0.5_Cap.png">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5" cstate="print"/>
        <a:stretch>
          <a:fillRect/>
        </a:stretch>
      </xdr:blipFill>
      <xdr:spPr>
        <a:xfrm>
          <a:off x="12283620" y="5753051"/>
          <a:ext cx="265489" cy="403384"/>
        </a:xfrm>
        <a:prstGeom prst="rect">
          <a:avLst/>
        </a:prstGeom>
      </xdr:spPr>
    </xdr:pic>
    <xdr:clientData/>
  </xdr:twoCellAnchor>
  <xdr:twoCellAnchor editAs="oneCell">
    <xdr:from>
      <xdr:col>12</xdr:col>
      <xdr:colOff>111325</xdr:colOff>
      <xdr:row>41</xdr:row>
      <xdr:rowOff>24912</xdr:rowOff>
    </xdr:from>
    <xdr:to>
      <xdr:col>13</xdr:col>
      <xdr:colOff>265142</xdr:colOff>
      <xdr:row>43</xdr:row>
      <xdr:rowOff>152400</xdr:rowOff>
    </xdr:to>
    <xdr:pic>
      <xdr:nvPicPr>
        <xdr:cNvPr id="43" name="Grafik 42" descr="OFF_PB_TopMeter-Return-0.5_Cap.png">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4" cstate="print"/>
        <a:stretch>
          <a:fillRect/>
        </a:stretch>
      </xdr:blipFill>
      <xdr:spPr>
        <a:xfrm>
          <a:off x="1260894" y="7349309"/>
          <a:ext cx="265489" cy="403384"/>
        </a:xfrm>
        <a:prstGeom prst="rect">
          <a:avLst/>
        </a:prstGeom>
      </xdr:spPr>
    </xdr:pic>
    <xdr:clientData/>
  </xdr:twoCellAnchor>
  <xdr:twoCellAnchor editAs="oneCell">
    <xdr:from>
      <xdr:col>18</xdr:col>
      <xdr:colOff>65343</xdr:colOff>
      <xdr:row>41</xdr:row>
      <xdr:rowOff>24912</xdr:rowOff>
    </xdr:from>
    <xdr:to>
      <xdr:col>19</xdr:col>
      <xdr:colOff>15521</xdr:colOff>
      <xdr:row>43</xdr:row>
      <xdr:rowOff>152400</xdr:rowOff>
    </xdr:to>
    <xdr:pic>
      <xdr:nvPicPr>
        <xdr:cNvPr id="44" name="Grafik 43" descr="OFF_PB_TopMeter-Return-0.5_Cap.png">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5" cstate="print"/>
        <a:stretch>
          <a:fillRect/>
        </a:stretch>
      </xdr:blipFill>
      <xdr:spPr>
        <a:xfrm>
          <a:off x="3211877" y="7349309"/>
          <a:ext cx="265489" cy="403384"/>
        </a:xfrm>
        <a:prstGeom prst="rect">
          <a:avLst/>
        </a:prstGeom>
      </xdr:spPr>
    </xdr:pic>
    <xdr:clientData/>
  </xdr:twoCellAnchor>
  <xdr:twoCellAnchor editAs="oneCell">
    <xdr:from>
      <xdr:col>24</xdr:col>
      <xdr:colOff>65343</xdr:colOff>
      <xdr:row>41</xdr:row>
      <xdr:rowOff>24912</xdr:rowOff>
    </xdr:from>
    <xdr:to>
      <xdr:col>25</xdr:col>
      <xdr:colOff>15521</xdr:colOff>
      <xdr:row>43</xdr:row>
      <xdr:rowOff>152400</xdr:rowOff>
    </xdr:to>
    <xdr:pic>
      <xdr:nvPicPr>
        <xdr:cNvPr id="45" name="Grafik 44" descr="OFF_PB_TopMeter-Return-0.5_Cap.png">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5" cstate="print"/>
        <a:stretch>
          <a:fillRect/>
        </a:stretch>
      </xdr:blipFill>
      <xdr:spPr>
        <a:xfrm>
          <a:off x="5116877" y="7349309"/>
          <a:ext cx="265489" cy="403384"/>
        </a:xfrm>
        <a:prstGeom prst="rect">
          <a:avLst/>
        </a:prstGeom>
      </xdr:spPr>
    </xdr:pic>
    <xdr:clientData/>
  </xdr:twoCellAnchor>
  <xdr:twoCellAnchor editAs="oneCell">
    <xdr:from>
      <xdr:col>30</xdr:col>
      <xdr:colOff>85050</xdr:colOff>
      <xdr:row>41</xdr:row>
      <xdr:rowOff>24912</xdr:rowOff>
    </xdr:from>
    <xdr:to>
      <xdr:col>30</xdr:col>
      <xdr:colOff>350539</xdr:colOff>
      <xdr:row>43</xdr:row>
      <xdr:rowOff>152400</xdr:rowOff>
    </xdr:to>
    <xdr:pic>
      <xdr:nvPicPr>
        <xdr:cNvPr id="46" name="Grafik 45" descr="OFF_PB_TopMeter-Return-0.5_Cap.png">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5" cstate="print"/>
        <a:stretch>
          <a:fillRect/>
        </a:stretch>
      </xdr:blipFill>
      <xdr:spPr>
        <a:xfrm>
          <a:off x="6916774" y="7349309"/>
          <a:ext cx="265489" cy="403384"/>
        </a:xfrm>
        <a:prstGeom prst="rect">
          <a:avLst/>
        </a:prstGeom>
      </xdr:spPr>
    </xdr:pic>
    <xdr:clientData/>
  </xdr:twoCellAnchor>
  <xdr:twoCellAnchor editAs="oneCell">
    <xdr:from>
      <xdr:col>36</xdr:col>
      <xdr:colOff>71912</xdr:colOff>
      <xdr:row>41</xdr:row>
      <xdr:rowOff>24912</xdr:rowOff>
    </xdr:from>
    <xdr:to>
      <xdr:col>37</xdr:col>
      <xdr:colOff>22091</xdr:colOff>
      <xdr:row>43</xdr:row>
      <xdr:rowOff>152400</xdr:rowOff>
    </xdr:to>
    <xdr:pic>
      <xdr:nvPicPr>
        <xdr:cNvPr id="47" name="Grafik 46" descr="OFF_PB_TopMeter-Return-0.5_Cap.png">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5" cstate="print"/>
        <a:stretch>
          <a:fillRect/>
        </a:stretch>
      </xdr:blipFill>
      <xdr:spPr>
        <a:xfrm>
          <a:off x="8729809" y="7349309"/>
          <a:ext cx="265489" cy="403384"/>
        </a:xfrm>
        <a:prstGeom prst="rect">
          <a:avLst/>
        </a:prstGeom>
      </xdr:spPr>
    </xdr:pic>
    <xdr:clientData/>
  </xdr:twoCellAnchor>
  <xdr:twoCellAnchor editAs="oneCell">
    <xdr:from>
      <xdr:col>42</xdr:col>
      <xdr:colOff>78482</xdr:colOff>
      <xdr:row>41</xdr:row>
      <xdr:rowOff>24912</xdr:rowOff>
    </xdr:from>
    <xdr:to>
      <xdr:col>43</xdr:col>
      <xdr:colOff>28660</xdr:colOff>
      <xdr:row>43</xdr:row>
      <xdr:rowOff>152400</xdr:rowOff>
    </xdr:to>
    <xdr:pic>
      <xdr:nvPicPr>
        <xdr:cNvPr id="48" name="Grafik 47" descr="OFF_PB_TopMeter-Return-0.5_Cap.png">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5" cstate="print"/>
        <a:stretch>
          <a:fillRect/>
        </a:stretch>
      </xdr:blipFill>
      <xdr:spPr>
        <a:xfrm>
          <a:off x="10516568" y="7349309"/>
          <a:ext cx="265489" cy="403384"/>
        </a:xfrm>
        <a:prstGeom prst="rect">
          <a:avLst/>
        </a:prstGeom>
      </xdr:spPr>
    </xdr:pic>
    <xdr:clientData/>
  </xdr:twoCellAnchor>
  <xdr:twoCellAnchor editAs="oneCell">
    <xdr:from>
      <xdr:col>48</xdr:col>
      <xdr:colOff>65344</xdr:colOff>
      <xdr:row>41</xdr:row>
      <xdr:rowOff>24912</xdr:rowOff>
    </xdr:from>
    <xdr:to>
      <xdr:col>49</xdr:col>
      <xdr:colOff>15523</xdr:colOff>
      <xdr:row>43</xdr:row>
      <xdr:rowOff>152400</xdr:rowOff>
    </xdr:to>
    <xdr:pic>
      <xdr:nvPicPr>
        <xdr:cNvPr id="49" name="Grafik 48" descr="OFF_PB_TopMeter-Return-0.5_Cap.png">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5" cstate="print"/>
        <a:stretch>
          <a:fillRect/>
        </a:stretch>
      </xdr:blipFill>
      <xdr:spPr>
        <a:xfrm>
          <a:off x="12283620" y="7349309"/>
          <a:ext cx="265489" cy="403384"/>
        </a:xfrm>
        <a:prstGeom prst="rect">
          <a:avLst/>
        </a:prstGeom>
      </xdr:spPr>
    </xdr:pic>
    <xdr:clientData/>
  </xdr:twoCellAnchor>
  <xdr:twoCellAnchor editAs="oneCell">
    <xdr:from>
      <xdr:col>3</xdr:col>
      <xdr:colOff>22022</xdr:colOff>
      <xdr:row>25</xdr:row>
      <xdr:rowOff>74181</xdr:rowOff>
    </xdr:from>
    <xdr:to>
      <xdr:col>12</xdr:col>
      <xdr:colOff>61613</xdr:colOff>
      <xdr:row>29</xdr:row>
      <xdr:rowOff>88281</xdr:rowOff>
    </xdr:to>
    <xdr:pic>
      <xdr:nvPicPr>
        <xdr:cNvPr id="50" name="Grafik 49" descr="OFF_PB_TacoSys-HighEnd_RL_7.png">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6" cstate="print"/>
        <a:stretch>
          <a:fillRect/>
        </a:stretch>
      </xdr:blipFill>
      <xdr:spPr>
        <a:xfrm>
          <a:off x="537766" y="5055059"/>
          <a:ext cx="666847" cy="562368"/>
        </a:xfrm>
        <a:prstGeom prst="rect">
          <a:avLst/>
        </a:prstGeom>
      </xdr:spPr>
    </xdr:pic>
    <xdr:clientData/>
  </xdr:twoCellAnchor>
  <xdr:twoCellAnchor editAs="oneCell">
    <xdr:from>
      <xdr:col>3</xdr:col>
      <xdr:colOff>22022</xdr:colOff>
      <xdr:row>36</xdr:row>
      <xdr:rowOff>69535</xdr:rowOff>
    </xdr:from>
    <xdr:to>
      <xdr:col>12</xdr:col>
      <xdr:colOff>61613</xdr:colOff>
      <xdr:row>40</xdr:row>
      <xdr:rowOff>83635</xdr:rowOff>
    </xdr:to>
    <xdr:pic>
      <xdr:nvPicPr>
        <xdr:cNvPr id="51" name="Grafik 50" descr="OFF_PB_TacoSys-HighEnd_RL_7.png">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6" cstate="print"/>
        <a:stretch>
          <a:fillRect/>
        </a:stretch>
      </xdr:blipFill>
      <xdr:spPr>
        <a:xfrm>
          <a:off x="537766" y="6644108"/>
          <a:ext cx="666847" cy="562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24</xdr:row>
      <xdr:rowOff>161925</xdr:rowOff>
    </xdr:from>
    <xdr:to>
      <xdr:col>4</xdr:col>
      <xdr:colOff>38100</xdr:colOff>
      <xdr:row>25</xdr:row>
      <xdr:rowOff>19050</xdr:rowOff>
    </xdr:to>
    <xdr:sp macro="" textlink="">
      <xdr:nvSpPr>
        <xdr:cNvPr id="5121" name="AutoShape 1">
          <a:extLst>
            <a:ext uri="{FF2B5EF4-FFF2-40B4-BE49-F238E27FC236}">
              <a16:creationId xmlns:a16="http://schemas.microsoft.com/office/drawing/2014/main" id="{00000000-0008-0000-0300-000001140000}"/>
            </a:ext>
          </a:extLst>
        </xdr:cNvPr>
        <xdr:cNvSpPr>
          <a:spLocks noChangeAspect="1" noChangeArrowheads="1"/>
        </xdr:cNvSpPr>
      </xdr:nvSpPr>
      <xdr:spPr bwMode="auto">
        <a:xfrm rot="5400000">
          <a:off x="604837" y="43005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24</xdr:row>
      <xdr:rowOff>161925</xdr:rowOff>
    </xdr:from>
    <xdr:to>
      <xdr:col>5</xdr:col>
      <xdr:colOff>2627</xdr:colOff>
      <xdr:row>25</xdr:row>
      <xdr:rowOff>19050</xdr:rowOff>
    </xdr:to>
    <xdr:sp macro="" textlink="">
      <xdr:nvSpPr>
        <xdr:cNvPr id="5122" name="AutoShape 2">
          <a:extLst>
            <a:ext uri="{FF2B5EF4-FFF2-40B4-BE49-F238E27FC236}">
              <a16:creationId xmlns:a16="http://schemas.microsoft.com/office/drawing/2014/main" id="{00000000-0008-0000-0300-000002140000}"/>
            </a:ext>
          </a:extLst>
        </xdr:cNvPr>
        <xdr:cNvSpPr>
          <a:spLocks noChangeAspect="1" noChangeArrowheads="1"/>
        </xdr:cNvSpPr>
      </xdr:nvSpPr>
      <xdr:spPr bwMode="auto">
        <a:xfrm rot="16200000">
          <a:off x="642937" y="43005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26</xdr:row>
      <xdr:rowOff>161925</xdr:rowOff>
    </xdr:from>
    <xdr:to>
      <xdr:col>4</xdr:col>
      <xdr:colOff>38100</xdr:colOff>
      <xdr:row>27</xdr:row>
      <xdr:rowOff>19050</xdr:rowOff>
    </xdr:to>
    <xdr:sp macro="" textlink="">
      <xdr:nvSpPr>
        <xdr:cNvPr id="5123" name="AutoShape 3">
          <a:extLst>
            <a:ext uri="{FF2B5EF4-FFF2-40B4-BE49-F238E27FC236}">
              <a16:creationId xmlns:a16="http://schemas.microsoft.com/office/drawing/2014/main" id="{00000000-0008-0000-0300-000003140000}"/>
            </a:ext>
          </a:extLst>
        </xdr:cNvPr>
        <xdr:cNvSpPr>
          <a:spLocks noChangeAspect="1" noChangeArrowheads="1"/>
        </xdr:cNvSpPr>
      </xdr:nvSpPr>
      <xdr:spPr bwMode="auto">
        <a:xfrm rot="5400000">
          <a:off x="604837" y="45767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26</xdr:row>
      <xdr:rowOff>161925</xdr:rowOff>
    </xdr:from>
    <xdr:to>
      <xdr:col>5</xdr:col>
      <xdr:colOff>2627</xdr:colOff>
      <xdr:row>27</xdr:row>
      <xdr:rowOff>19050</xdr:rowOff>
    </xdr:to>
    <xdr:sp macro="" textlink="">
      <xdr:nvSpPr>
        <xdr:cNvPr id="5124" name="AutoShape 4">
          <a:extLst>
            <a:ext uri="{FF2B5EF4-FFF2-40B4-BE49-F238E27FC236}">
              <a16:creationId xmlns:a16="http://schemas.microsoft.com/office/drawing/2014/main" id="{00000000-0008-0000-0300-000004140000}"/>
            </a:ext>
          </a:extLst>
        </xdr:cNvPr>
        <xdr:cNvSpPr>
          <a:spLocks noChangeAspect="1" noChangeArrowheads="1"/>
        </xdr:cNvSpPr>
      </xdr:nvSpPr>
      <xdr:spPr bwMode="auto">
        <a:xfrm rot="16200000">
          <a:off x="642937" y="45767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35</xdr:row>
      <xdr:rowOff>161925</xdr:rowOff>
    </xdr:from>
    <xdr:to>
      <xdr:col>4</xdr:col>
      <xdr:colOff>38100</xdr:colOff>
      <xdr:row>36</xdr:row>
      <xdr:rowOff>19050</xdr:rowOff>
    </xdr:to>
    <xdr:sp macro="" textlink="">
      <xdr:nvSpPr>
        <xdr:cNvPr id="5125" name="AutoShape 5">
          <a:extLst>
            <a:ext uri="{FF2B5EF4-FFF2-40B4-BE49-F238E27FC236}">
              <a16:creationId xmlns:a16="http://schemas.microsoft.com/office/drawing/2014/main" id="{00000000-0008-0000-0300-000005140000}"/>
            </a:ext>
          </a:extLst>
        </xdr:cNvPr>
        <xdr:cNvSpPr>
          <a:spLocks noChangeAspect="1" noChangeArrowheads="1"/>
        </xdr:cNvSpPr>
      </xdr:nvSpPr>
      <xdr:spPr bwMode="auto">
        <a:xfrm rot="5400000">
          <a:off x="604837" y="59007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35</xdr:row>
      <xdr:rowOff>161925</xdr:rowOff>
    </xdr:from>
    <xdr:to>
      <xdr:col>5</xdr:col>
      <xdr:colOff>2627</xdr:colOff>
      <xdr:row>36</xdr:row>
      <xdr:rowOff>19050</xdr:rowOff>
    </xdr:to>
    <xdr:sp macro="" textlink="">
      <xdr:nvSpPr>
        <xdr:cNvPr id="5126" name="AutoShape 6">
          <a:extLst>
            <a:ext uri="{FF2B5EF4-FFF2-40B4-BE49-F238E27FC236}">
              <a16:creationId xmlns:a16="http://schemas.microsoft.com/office/drawing/2014/main" id="{00000000-0008-0000-0300-000006140000}"/>
            </a:ext>
          </a:extLst>
        </xdr:cNvPr>
        <xdr:cNvSpPr>
          <a:spLocks noChangeAspect="1" noChangeArrowheads="1"/>
        </xdr:cNvSpPr>
      </xdr:nvSpPr>
      <xdr:spPr bwMode="auto">
        <a:xfrm rot="16200000">
          <a:off x="642937" y="59007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37</xdr:row>
      <xdr:rowOff>161925</xdr:rowOff>
    </xdr:from>
    <xdr:to>
      <xdr:col>4</xdr:col>
      <xdr:colOff>38100</xdr:colOff>
      <xdr:row>38</xdr:row>
      <xdr:rowOff>19050</xdr:rowOff>
    </xdr:to>
    <xdr:sp macro="" textlink="">
      <xdr:nvSpPr>
        <xdr:cNvPr id="5127" name="AutoShape 7">
          <a:extLst>
            <a:ext uri="{FF2B5EF4-FFF2-40B4-BE49-F238E27FC236}">
              <a16:creationId xmlns:a16="http://schemas.microsoft.com/office/drawing/2014/main" id="{00000000-0008-0000-0300-000007140000}"/>
            </a:ext>
          </a:extLst>
        </xdr:cNvPr>
        <xdr:cNvSpPr>
          <a:spLocks noChangeAspect="1" noChangeArrowheads="1"/>
        </xdr:cNvSpPr>
      </xdr:nvSpPr>
      <xdr:spPr bwMode="auto">
        <a:xfrm rot="5400000">
          <a:off x="604837" y="61769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37</xdr:row>
      <xdr:rowOff>161925</xdr:rowOff>
    </xdr:from>
    <xdr:to>
      <xdr:col>5</xdr:col>
      <xdr:colOff>2627</xdr:colOff>
      <xdr:row>38</xdr:row>
      <xdr:rowOff>19050</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spect="1" noChangeArrowheads="1"/>
        </xdr:cNvSpPr>
      </xdr:nvSpPr>
      <xdr:spPr bwMode="auto">
        <a:xfrm rot="16200000">
          <a:off x="642937" y="61769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xdr:from>
      <xdr:col>26</xdr:col>
      <xdr:colOff>104775</xdr:colOff>
      <xdr:row>52</xdr:row>
      <xdr:rowOff>123825</xdr:rowOff>
    </xdr:from>
    <xdr:to>
      <xdr:col>26</xdr:col>
      <xdr:colOff>104775</xdr:colOff>
      <xdr:row>58</xdr:row>
      <xdr:rowOff>9525</xdr:rowOff>
    </xdr:to>
    <xdr:sp macro="" textlink="">
      <xdr:nvSpPr>
        <xdr:cNvPr id="5129" name="Line 9">
          <a:extLst>
            <a:ext uri="{FF2B5EF4-FFF2-40B4-BE49-F238E27FC236}">
              <a16:creationId xmlns:a16="http://schemas.microsoft.com/office/drawing/2014/main" id="{00000000-0008-0000-0300-000009140000}"/>
            </a:ext>
          </a:extLst>
        </xdr:cNvPr>
        <xdr:cNvSpPr>
          <a:spLocks noChangeShapeType="1"/>
        </xdr:cNvSpPr>
      </xdr:nvSpPr>
      <xdr:spPr bwMode="auto">
        <a:xfrm>
          <a:off x="5029200" y="8458200"/>
          <a:ext cx="0" cy="800100"/>
        </a:xfrm>
        <a:prstGeom prst="line">
          <a:avLst/>
        </a:prstGeom>
        <a:noFill/>
        <a:ln w="19050">
          <a:solidFill>
            <a:srgbClr val="006187"/>
          </a:solidFill>
          <a:round/>
          <a:headEnd type="triangle" w="med" len="med"/>
          <a:tailEnd/>
        </a:ln>
      </xdr:spPr>
    </xdr:sp>
    <xdr:clientData/>
  </xdr:twoCellAnchor>
  <xdr:twoCellAnchor>
    <xdr:from>
      <xdr:col>25</xdr:col>
      <xdr:colOff>0</xdr:colOff>
      <xdr:row>58</xdr:row>
      <xdr:rowOff>0</xdr:rowOff>
    </xdr:from>
    <xdr:to>
      <xdr:col>26</xdr:col>
      <xdr:colOff>95250</xdr:colOff>
      <xdr:row>58</xdr:row>
      <xdr:rowOff>0</xdr:rowOff>
    </xdr:to>
    <xdr:sp macro="" textlink="">
      <xdr:nvSpPr>
        <xdr:cNvPr id="5130" name="Line 10">
          <a:extLst>
            <a:ext uri="{FF2B5EF4-FFF2-40B4-BE49-F238E27FC236}">
              <a16:creationId xmlns:a16="http://schemas.microsoft.com/office/drawing/2014/main" id="{00000000-0008-0000-0300-00000A140000}"/>
            </a:ext>
          </a:extLst>
        </xdr:cNvPr>
        <xdr:cNvSpPr>
          <a:spLocks noChangeShapeType="1"/>
        </xdr:cNvSpPr>
      </xdr:nvSpPr>
      <xdr:spPr bwMode="auto">
        <a:xfrm>
          <a:off x="4829175" y="9248775"/>
          <a:ext cx="190500" cy="0"/>
        </a:xfrm>
        <a:prstGeom prst="line">
          <a:avLst/>
        </a:prstGeom>
        <a:noFill/>
        <a:ln w="19050">
          <a:solidFill>
            <a:srgbClr val="006187"/>
          </a:solidFill>
          <a:round/>
          <a:headEnd/>
          <a:tailEnd/>
        </a:ln>
      </xdr:spPr>
    </xdr:sp>
    <xdr:clientData/>
  </xdr:twoCellAnchor>
  <xdr:twoCellAnchor editAs="oneCell">
    <xdr:from>
      <xdr:col>15</xdr:col>
      <xdr:colOff>190500</xdr:colOff>
      <xdr:row>44</xdr:row>
      <xdr:rowOff>9525</xdr:rowOff>
    </xdr:from>
    <xdr:to>
      <xdr:col>15</xdr:col>
      <xdr:colOff>409575</xdr:colOff>
      <xdr:row>45</xdr:row>
      <xdr:rowOff>104775</xdr:rowOff>
    </xdr:to>
    <xdr:pic>
      <xdr:nvPicPr>
        <xdr:cNvPr id="5131" name="Picture 11" descr="tn2993a">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7375" y="7258050"/>
          <a:ext cx="219075" cy="219075"/>
        </a:xfrm>
        <a:prstGeom prst="rect">
          <a:avLst/>
        </a:prstGeom>
        <a:noFill/>
      </xdr:spPr>
    </xdr:pic>
    <xdr:clientData/>
  </xdr:twoCellAnchor>
  <xdr:twoCellAnchor editAs="oneCell">
    <xdr:from>
      <xdr:col>15</xdr:col>
      <xdr:colOff>190500</xdr:colOff>
      <xdr:row>47</xdr:row>
      <xdr:rowOff>19050</xdr:rowOff>
    </xdr:from>
    <xdr:to>
      <xdr:col>15</xdr:col>
      <xdr:colOff>409575</xdr:colOff>
      <xdr:row>48</xdr:row>
      <xdr:rowOff>142875</xdr:rowOff>
    </xdr:to>
    <xdr:pic>
      <xdr:nvPicPr>
        <xdr:cNvPr id="5132" name="Picture 12" descr="tn2993a">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7375" y="7639050"/>
          <a:ext cx="219075" cy="219075"/>
        </a:xfrm>
        <a:prstGeom prst="rect">
          <a:avLst/>
        </a:prstGeom>
        <a:noFill/>
      </xdr:spPr>
    </xdr:pic>
    <xdr:clientData/>
  </xdr:twoCellAnchor>
  <xdr:twoCellAnchor editAs="oneCell">
    <xdr:from>
      <xdr:col>0</xdr:col>
      <xdr:colOff>161925</xdr:colOff>
      <xdr:row>0</xdr:row>
      <xdr:rowOff>19050</xdr:rowOff>
    </xdr:from>
    <xdr:to>
      <xdr:col>15</xdr:col>
      <xdr:colOff>133350</xdr:colOff>
      <xdr:row>1</xdr:row>
      <xdr:rowOff>161925</xdr:rowOff>
    </xdr:to>
    <xdr:pic>
      <xdr:nvPicPr>
        <xdr:cNvPr id="5142" name="Picture 22" descr="taconova_logo_tn_claim_rgb_640">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2" cstate="print"/>
        <a:srcRect t="12051"/>
        <a:stretch>
          <a:fillRect/>
        </a:stretch>
      </xdr:blipFill>
      <xdr:spPr bwMode="auto">
        <a:xfrm>
          <a:off x="161925" y="19050"/>
          <a:ext cx="1876425" cy="752475"/>
        </a:xfrm>
        <a:prstGeom prst="rect">
          <a:avLst/>
        </a:prstGeom>
        <a:noFill/>
      </xdr:spPr>
    </xdr:pic>
    <xdr:clientData/>
  </xdr:twoCellAnchor>
  <xdr:twoCellAnchor editAs="oneCell">
    <xdr:from>
      <xdr:col>23</xdr:col>
      <xdr:colOff>50800</xdr:colOff>
      <xdr:row>49</xdr:row>
      <xdr:rowOff>12700</xdr:rowOff>
    </xdr:from>
    <xdr:to>
      <xdr:col>25</xdr:col>
      <xdr:colOff>24366</xdr:colOff>
      <xdr:row>53</xdr:row>
      <xdr:rowOff>94162</xdr:rowOff>
    </xdr:to>
    <xdr:pic>
      <xdr:nvPicPr>
        <xdr:cNvPr id="32" name="Grafik 31" descr="OFF_PB_TacoSetter-Bypass-100.png">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3" cstate="print"/>
        <a:stretch>
          <a:fillRect/>
        </a:stretch>
      </xdr:blipFill>
      <xdr:spPr>
        <a:xfrm>
          <a:off x="4425950" y="7962900"/>
          <a:ext cx="475216" cy="703762"/>
        </a:xfrm>
        <a:prstGeom prst="rect">
          <a:avLst/>
        </a:prstGeom>
      </xdr:spPr>
    </xdr:pic>
    <xdr:clientData/>
  </xdr:twoCellAnchor>
  <xdr:twoCellAnchor editAs="oneCell">
    <xdr:from>
      <xdr:col>3</xdr:col>
      <xdr:colOff>52615</xdr:colOff>
      <xdr:row>24</xdr:row>
      <xdr:rowOff>76200</xdr:rowOff>
    </xdr:from>
    <xdr:to>
      <xdr:col>12</xdr:col>
      <xdr:colOff>61921</xdr:colOff>
      <xdr:row>28</xdr:row>
      <xdr:rowOff>88346</xdr:rowOff>
    </xdr:to>
    <xdr:pic>
      <xdr:nvPicPr>
        <xdr:cNvPr id="33" name="Grafik 32" descr="OFF_PB_TacoSys-HighEnd_RL_7.png">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4" cstate="print"/>
        <a:stretch>
          <a:fillRect/>
        </a:stretch>
      </xdr:blipFill>
      <xdr:spPr>
        <a:xfrm>
          <a:off x="569686" y="4430486"/>
          <a:ext cx="640678" cy="567317"/>
        </a:xfrm>
        <a:prstGeom prst="rect">
          <a:avLst/>
        </a:prstGeom>
      </xdr:spPr>
    </xdr:pic>
    <xdr:clientData/>
  </xdr:twoCellAnchor>
  <xdr:twoCellAnchor editAs="oneCell">
    <xdr:from>
      <xdr:col>12</xdr:col>
      <xdr:colOff>87923</xdr:colOff>
      <xdr:row>29</xdr:row>
      <xdr:rowOff>29307</xdr:rowOff>
    </xdr:from>
    <xdr:to>
      <xdr:col>13</xdr:col>
      <xdr:colOff>241740</xdr:colOff>
      <xdr:row>31</xdr:row>
      <xdr:rowOff>156795</xdr:rowOff>
    </xdr:to>
    <xdr:pic>
      <xdr:nvPicPr>
        <xdr:cNvPr id="34" name="Grafik 33" descr="OFF_PB_TopMeter-Return-0.5_Cap.png">
          <a:extLst>
            <a:ext uri="{FF2B5EF4-FFF2-40B4-BE49-F238E27FC236}">
              <a16:creationId xmlns:a16="http://schemas.microsoft.com/office/drawing/2014/main" id="{00000000-0008-0000-0300-000022000000}"/>
            </a:ext>
          </a:extLst>
        </xdr:cNvPr>
        <xdr:cNvPicPr>
          <a:picLocks noChangeAspect="1"/>
        </xdr:cNvPicPr>
      </xdr:nvPicPr>
      <xdr:blipFill>
        <a:blip xmlns:r="http://schemas.openxmlformats.org/officeDocument/2006/relationships" r:embed="rId5" cstate="print"/>
        <a:stretch>
          <a:fillRect/>
        </a:stretch>
      </xdr:blipFill>
      <xdr:spPr>
        <a:xfrm>
          <a:off x="1238250" y="5114192"/>
          <a:ext cx="271048" cy="405911"/>
        </a:xfrm>
        <a:prstGeom prst="rect">
          <a:avLst/>
        </a:prstGeom>
      </xdr:spPr>
    </xdr:pic>
    <xdr:clientData/>
  </xdr:twoCellAnchor>
  <xdr:twoCellAnchor editAs="oneCell">
    <xdr:from>
      <xdr:col>3</xdr:col>
      <xdr:colOff>52615</xdr:colOff>
      <xdr:row>35</xdr:row>
      <xdr:rowOff>76200</xdr:rowOff>
    </xdr:from>
    <xdr:to>
      <xdr:col>12</xdr:col>
      <xdr:colOff>61921</xdr:colOff>
      <xdr:row>39</xdr:row>
      <xdr:rowOff>88347</xdr:rowOff>
    </xdr:to>
    <xdr:pic>
      <xdr:nvPicPr>
        <xdr:cNvPr id="35" name="Grafik 34" descr="OFF_PB_TacoSys-HighEnd_RL_7.png">
          <a:extLst>
            <a:ext uri="{FF2B5EF4-FFF2-40B4-BE49-F238E27FC236}">
              <a16:creationId xmlns:a16="http://schemas.microsoft.com/office/drawing/2014/main" id="{00000000-0008-0000-0300-000023000000}"/>
            </a:ext>
          </a:extLst>
        </xdr:cNvPr>
        <xdr:cNvPicPr>
          <a:picLocks noChangeAspect="1"/>
        </xdr:cNvPicPr>
      </xdr:nvPicPr>
      <xdr:blipFill>
        <a:blip xmlns:r="http://schemas.openxmlformats.org/officeDocument/2006/relationships" r:embed="rId4" cstate="print"/>
        <a:stretch>
          <a:fillRect/>
        </a:stretch>
      </xdr:blipFill>
      <xdr:spPr>
        <a:xfrm>
          <a:off x="569686" y="6036129"/>
          <a:ext cx="640678" cy="567318"/>
        </a:xfrm>
        <a:prstGeom prst="rect">
          <a:avLst/>
        </a:prstGeom>
      </xdr:spPr>
    </xdr:pic>
    <xdr:clientData/>
  </xdr:twoCellAnchor>
  <xdr:twoCellAnchor editAs="oneCell">
    <xdr:from>
      <xdr:col>12</xdr:col>
      <xdr:colOff>98809</xdr:colOff>
      <xdr:row>40</xdr:row>
      <xdr:rowOff>29308</xdr:rowOff>
    </xdr:from>
    <xdr:to>
      <xdr:col>13</xdr:col>
      <xdr:colOff>252626</xdr:colOff>
      <xdr:row>42</xdr:row>
      <xdr:rowOff>156796</xdr:rowOff>
    </xdr:to>
    <xdr:pic>
      <xdr:nvPicPr>
        <xdr:cNvPr id="36" name="Grafik 35" descr="OFF_PB_TopMeter-Return-0.5_Cap.png">
          <a:extLst>
            <a:ext uri="{FF2B5EF4-FFF2-40B4-BE49-F238E27FC236}">
              <a16:creationId xmlns:a16="http://schemas.microsoft.com/office/drawing/2014/main" id="{00000000-0008-0000-0300-000024000000}"/>
            </a:ext>
          </a:extLst>
        </xdr:cNvPr>
        <xdr:cNvPicPr>
          <a:picLocks noChangeAspect="1"/>
        </xdr:cNvPicPr>
      </xdr:nvPicPr>
      <xdr:blipFill>
        <a:blip xmlns:r="http://schemas.openxmlformats.org/officeDocument/2006/relationships" r:embed="rId5" cstate="print"/>
        <a:stretch>
          <a:fillRect/>
        </a:stretch>
      </xdr:blipFill>
      <xdr:spPr>
        <a:xfrm>
          <a:off x="1247252" y="6734908"/>
          <a:ext cx="268117" cy="405074"/>
        </a:xfrm>
        <a:prstGeom prst="rect">
          <a:avLst/>
        </a:prstGeom>
      </xdr:spPr>
    </xdr:pic>
    <xdr:clientData/>
  </xdr:twoCellAnchor>
  <xdr:twoCellAnchor editAs="oneCell">
    <xdr:from>
      <xdr:col>18</xdr:col>
      <xdr:colOff>77038</xdr:colOff>
      <xdr:row>29</xdr:row>
      <xdr:rowOff>29307</xdr:rowOff>
    </xdr:from>
    <xdr:to>
      <xdr:col>19</xdr:col>
      <xdr:colOff>29469</xdr:colOff>
      <xdr:row>31</xdr:row>
      <xdr:rowOff>156795</xdr:rowOff>
    </xdr:to>
    <xdr:pic>
      <xdr:nvPicPr>
        <xdr:cNvPr id="37" name="Grafik 36" descr="OFF_PB_TopMeter-Return-0.5_Cap.png">
          <a:extLst>
            <a:ext uri="{FF2B5EF4-FFF2-40B4-BE49-F238E27FC236}">
              <a16:creationId xmlns:a16="http://schemas.microsoft.com/office/drawing/2014/main" id="{00000000-0008-0000-0300-000025000000}"/>
            </a:ext>
          </a:extLst>
        </xdr:cNvPr>
        <xdr:cNvPicPr>
          <a:picLocks noChangeAspect="1"/>
        </xdr:cNvPicPr>
      </xdr:nvPicPr>
      <xdr:blipFill>
        <a:blip xmlns:r="http://schemas.openxmlformats.org/officeDocument/2006/relationships" r:embed="rId6" cstate="print"/>
        <a:stretch>
          <a:fillRect/>
        </a:stretch>
      </xdr:blipFill>
      <xdr:spPr>
        <a:xfrm>
          <a:off x="3190352" y="5129264"/>
          <a:ext cx="268117" cy="405074"/>
        </a:xfrm>
        <a:prstGeom prst="rect">
          <a:avLst/>
        </a:prstGeom>
      </xdr:spPr>
    </xdr:pic>
    <xdr:clientData/>
  </xdr:twoCellAnchor>
  <xdr:twoCellAnchor editAs="oneCell">
    <xdr:from>
      <xdr:col>18</xdr:col>
      <xdr:colOff>87924</xdr:colOff>
      <xdr:row>40</xdr:row>
      <xdr:rowOff>29308</xdr:rowOff>
    </xdr:from>
    <xdr:to>
      <xdr:col>19</xdr:col>
      <xdr:colOff>40355</xdr:colOff>
      <xdr:row>42</xdr:row>
      <xdr:rowOff>156796</xdr:rowOff>
    </xdr:to>
    <xdr:pic>
      <xdr:nvPicPr>
        <xdr:cNvPr id="38" name="Grafik 37" descr="OFF_PB_TopMeter-Return-0.5_Cap.png">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6" cstate="print"/>
        <a:stretch>
          <a:fillRect/>
        </a:stretch>
      </xdr:blipFill>
      <xdr:spPr>
        <a:xfrm>
          <a:off x="3201238" y="6734908"/>
          <a:ext cx="268117" cy="405074"/>
        </a:xfrm>
        <a:prstGeom prst="rect">
          <a:avLst/>
        </a:prstGeom>
      </xdr:spPr>
    </xdr:pic>
    <xdr:clientData/>
  </xdr:twoCellAnchor>
  <xdr:twoCellAnchor editAs="oneCell">
    <xdr:from>
      <xdr:col>24</xdr:col>
      <xdr:colOff>82481</xdr:colOff>
      <xdr:row>29</xdr:row>
      <xdr:rowOff>29307</xdr:rowOff>
    </xdr:from>
    <xdr:to>
      <xdr:col>25</xdr:col>
      <xdr:colOff>34912</xdr:colOff>
      <xdr:row>31</xdr:row>
      <xdr:rowOff>156795</xdr:rowOff>
    </xdr:to>
    <xdr:pic>
      <xdr:nvPicPr>
        <xdr:cNvPr id="39" name="Grafik 38" descr="OFF_PB_TopMeter-Return-0.5_Cap.png">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6" cstate="print"/>
        <a:stretch>
          <a:fillRect/>
        </a:stretch>
      </xdr:blipFill>
      <xdr:spPr>
        <a:xfrm>
          <a:off x="5095352" y="5129264"/>
          <a:ext cx="268117" cy="405074"/>
        </a:xfrm>
        <a:prstGeom prst="rect">
          <a:avLst/>
        </a:prstGeom>
      </xdr:spPr>
    </xdr:pic>
    <xdr:clientData/>
  </xdr:twoCellAnchor>
  <xdr:twoCellAnchor editAs="oneCell">
    <xdr:from>
      <xdr:col>24</xdr:col>
      <xdr:colOff>93367</xdr:colOff>
      <xdr:row>40</xdr:row>
      <xdr:rowOff>29308</xdr:rowOff>
    </xdr:from>
    <xdr:to>
      <xdr:col>25</xdr:col>
      <xdr:colOff>45798</xdr:colOff>
      <xdr:row>42</xdr:row>
      <xdr:rowOff>156796</xdr:rowOff>
    </xdr:to>
    <xdr:pic>
      <xdr:nvPicPr>
        <xdr:cNvPr id="40" name="Grafik 39" descr="OFF_PB_TopMeter-Return-0.5_Cap.png">
          <a:extLst>
            <a:ext uri="{FF2B5EF4-FFF2-40B4-BE49-F238E27FC236}">
              <a16:creationId xmlns:a16="http://schemas.microsoft.com/office/drawing/2014/main" id="{00000000-0008-0000-0300-000028000000}"/>
            </a:ext>
          </a:extLst>
        </xdr:cNvPr>
        <xdr:cNvPicPr>
          <a:picLocks noChangeAspect="1"/>
        </xdr:cNvPicPr>
      </xdr:nvPicPr>
      <xdr:blipFill>
        <a:blip xmlns:r="http://schemas.openxmlformats.org/officeDocument/2006/relationships" r:embed="rId6" cstate="print"/>
        <a:stretch>
          <a:fillRect/>
        </a:stretch>
      </xdr:blipFill>
      <xdr:spPr>
        <a:xfrm>
          <a:off x="5106238" y="6734908"/>
          <a:ext cx="268117" cy="405074"/>
        </a:xfrm>
        <a:prstGeom prst="rect">
          <a:avLst/>
        </a:prstGeom>
      </xdr:spPr>
    </xdr:pic>
    <xdr:clientData/>
  </xdr:twoCellAnchor>
  <xdr:twoCellAnchor editAs="oneCell">
    <xdr:from>
      <xdr:col>30</xdr:col>
      <xdr:colOff>109694</xdr:colOff>
      <xdr:row>29</xdr:row>
      <xdr:rowOff>29307</xdr:rowOff>
    </xdr:from>
    <xdr:to>
      <xdr:col>31</xdr:col>
      <xdr:colOff>13140</xdr:colOff>
      <xdr:row>31</xdr:row>
      <xdr:rowOff>156795</xdr:rowOff>
    </xdr:to>
    <xdr:pic>
      <xdr:nvPicPr>
        <xdr:cNvPr id="41" name="Grafik 40" descr="OFF_PB_TopMeter-Return-0.5_Cap.png">
          <a:extLst>
            <a:ext uri="{FF2B5EF4-FFF2-40B4-BE49-F238E27FC236}">
              <a16:creationId xmlns:a16="http://schemas.microsoft.com/office/drawing/2014/main" id="{00000000-0008-0000-0300-000029000000}"/>
            </a:ext>
          </a:extLst>
        </xdr:cNvPr>
        <xdr:cNvPicPr>
          <a:picLocks noChangeAspect="1"/>
        </xdr:cNvPicPr>
      </xdr:nvPicPr>
      <xdr:blipFill>
        <a:blip xmlns:r="http://schemas.openxmlformats.org/officeDocument/2006/relationships" r:embed="rId6" cstate="print"/>
        <a:stretch>
          <a:fillRect/>
        </a:stretch>
      </xdr:blipFill>
      <xdr:spPr>
        <a:xfrm>
          <a:off x="6984023" y="5129264"/>
          <a:ext cx="268117" cy="405074"/>
        </a:xfrm>
        <a:prstGeom prst="rect">
          <a:avLst/>
        </a:prstGeom>
      </xdr:spPr>
    </xdr:pic>
    <xdr:clientData/>
  </xdr:twoCellAnchor>
  <xdr:twoCellAnchor editAs="oneCell">
    <xdr:from>
      <xdr:col>30</xdr:col>
      <xdr:colOff>120580</xdr:colOff>
      <xdr:row>40</xdr:row>
      <xdr:rowOff>29308</xdr:rowOff>
    </xdr:from>
    <xdr:to>
      <xdr:col>31</xdr:col>
      <xdr:colOff>24026</xdr:colOff>
      <xdr:row>42</xdr:row>
      <xdr:rowOff>156796</xdr:rowOff>
    </xdr:to>
    <xdr:pic>
      <xdr:nvPicPr>
        <xdr:cNvPr id="42" name="Grafik 41" descr="OFF_PB_TopMeter-Return-0.5_Cap.png">
          <a:extLst>
            <a:ext uri="{FF2B5EF4-FFF2-40B4-BE49-F238E27FC236}">
              <a16:creationId xmlns:a16="http://schemas.microsoft.com/office/drawing/2014/main" id="{00000000-0008-0000-0300-00002A000000}"/>
            </a:ext>
          </a:extLst>
        </xdr:cNvPr>
        <xdr:cNvPicPr>
          <a:picLocks noChangeAspect="1"/>
        </xdr:cNvPicPr>
      </xdr:nvPicPr>
      <xdr:blipFill>
        <a:blip xmlns:r="http://schemas.openxmlformats.org/officeDocument/2006/relationships" r:embed="rId6" cstate="print"/>
        <a:stretch>
          <a:fillRect/>
        </a:stretch>
      </xdr:blipFill>
      <xdr:spPr>
        <a:xfrm>
          <a:off x="6994909" y="6734908"/>
          <a:ext cx="268117" cy="405074"/>
        </a:xfrm>
        <a:prstGeom prst="rect">
          <a:avLst/>
        </a:prstGeom>
      </xdr:spPr>
    </xdr:pic>
    <xdr:clientData/>
  </xdr:twoCellAnchor>
  <xdr:twoCellAnchor editAs="oneCell">
    <xdr:from>
      <xdr:col>36</xdr:col>
      <xdr:colOff>82480</xdr:colOff>
      <xdr:row>29</xdr:row>
      <xdr:rowOff>29307</xdr:rowOff>
    </xdr:from>
    <xdr:to>
      <xdr:col>37</xdr:col>
      <xdr:colOff>34912</xdr:colOff>
      <xdr:row>31</xdr:row>
      <xdr:rowOff>156795</xdr:rowOff>
    </xdr:to>
    <xdr:pic>
      <xdr:nvPicPr>
        <xdr:cNvPr id="43" name="Grafik 42" descr="OFF_PB_TopMeter-Return-0.5_Cap.png">
          <a:extLst>
            <a:ext uri="{FF2B5EF4-FFF2-40B4-BE49-F238E27FC236}">
              <a16:creationId xmlns:a16="http://schemas.microsoft.com/office/drawing/2014/main" id="{00000000-0008-0000-0300-00002B000000}"/>
            </a:ext>
          </a:extLst>
        </xdr:cNvPr>
        <xdr:cNvPicPr>
          <a:picLocks noChangeAspect="1"/>
        </xdr:cNvPicPr>
      </xdr:nvPicPr>
      <xdr:blipFill>
        <a:blip xmlns:r="http://schemas.openxmlformats.org/officeDocument/2006/relationships" r:embed="rId6" cstate="print"/>
        <a:stretch>
          <a:fillRect/>
        </a:stretch>
      </xdr:blipFill>
      <xdr:spPr>
        <a:xfrm>
          <a:off x="8856366" y="5129264"/>
          <a:ext cx="268117" cy="405074"/>
        </a:xfrm>
        <a:prstGeom prst="rect">
          <a:avLst/>
        </a:prstGeom>
      </xdr:spPr>
    </xdr:pic>
    <xdr:clientData/>
  </xdr:twoCellAnchor>
  <xdr:twoCellAnchor editAs="oneCell">
    <xdr:from>
      <xdr:col>36</xdr:col>
      <xdr:colOff>93366</xdr:colOff>
      <xdr:row>40</xdr:row>
      <xdr:rowOff>29308</xdr:rowOff>
    </xdr:from>
    <xdr:to>
      <xdr:col>37</xdr:col>
      <xdr:colOff>45798</xdr:colOff>
      <xdr:row>42</xdr:row>
      <xdr:rowOff>156796</xdr:rowOff>
    </xdr:to>
    <xdr:pic>
      <xdr:nvPicPr>
        <xdr:cNvPr id="44" name="Grafik 43" descr="OFF_PB_TopMeter-Return-0.5_Cap.png">
          <a:extLst>
            <a:ext uri="{FF2B5EF4-FFF2-40B4-BE49-F238E27FC236}">
              <a16:creationId xmlns:a16="http://schemas.microsoft.com/office/drawing/2014/main" id="{00000000-0008-0000-0300-00002C000000}"/>
            </a:ext>
          </a:extLst>
        </xdr:cNvPr>
        <xdr:cNvPicPr>
          <a:picLocks noChangeAspect="1"/>
        </xdr:cNvPicPr>
      </xdr:nvPicPr>
      <xdr:blipFill>
        <a:blip xmlns:r="http://schemas.openxmlformats.org/officeDocument/2006/relationships" r:embed="rId6" cstate="print"/>
        <a:stretch>
          <a:fillRect/>
        </a:stretch>
      </xdr:blipFill>
      <xdr:spPr>
        <a:xfrm>
          <a:off x="8867252" y="6734908"/>
          <a:ext cx="268117" cy="405074"/>
        </a:xfrm>
        <a:prstGeom prst="rect">
          <a:avLst/>
        </a:prstGeom>
      </xdr:spPr>
    </xdr:pic>
    <xdr:clientData/>
  </xdr:twoCellAnchor>
  <xdr:twoCellAnchor editAs="oneCell">
    <xdr:from>
      <xdr:col>42</xdr:col>
      <xdr:colOff>87923</xdr:colOff>
      <xdr:row>29</xdr:row>
      <xdr:rowOff>29307</xdr:rowOff>
    </xdr:from>
    <xdr:to>
      <xdr:col>43</xdr:col>
      <xdr:colOff>40354</xdr:colOff>
      <xdr:row>31</xdr:row>
      <xdr:rowOff>156795</xdr:rowOff>
    </xdr:to>
    <xdr:pic>
      <xdr:nvPicPr>
        <xdr:cNvPr id="45" name="Grafik 44" descr="OFF_PB_TopMeter-Return-0.5_Cap.png">
          <a:extLst>
            <a:ext uri="{FF2B5EF4-FFF2-40B4-BE49-F238E27FC236}">
              <a16:creationId xmlns:a16="http://schemas.microsoft.com/office/drawing/2014/main" id="{00000000-0008-0000-0300-00002D000000}"/>
            </a:ext>
          </a:extLst>
        </xdr:cNvPr>
        <xdr:cNvPicPr>
          <a:picLocks noChangeAspect="1"/>
        </xdr:cNvPicPr>
      </xdr:nvPicPr>
      <xdr:blipFill>
        <a:blip xmlns:r="http://schemas.openxmlformats.org/officeDocument/2006/relationships" r:embed="rId6" cstate="print"/>
        <a:stretch>
          <a:fillRect/>
        </a:stretch>
      </xdr:blipFill>
      <xdr:spPr>
        <a:xfrm>
          <a:off x="10723266" y="5129264"/>
          <a:ext cx="268117" cy="405074"/>
        </a:xfrm>
        <a:prstGeom prst="rect">
          <a:avLst/>
        </a:prstGeom>
      </xdr:spPr>
    </xdr:pic>
    <xdr:clientData/>
  </xdr:twoCellAnchor>
  <xdr:twoCellAnchor editAs="oneCell">
    <xdr:from>
      <xdr:col>42</xdr:col>
      <xdr:colOff>98809</xdr:colOff>
      <xdr:row>40</xdr:row>
      <xdr:rowOff>29308</xdr:rowOff>
    </xdr:from>
    <xdr:to>
      <xdr:col>43</xdr:col>
      <xdr:colOff>51240</xdr:colOff>
      <xdr:row>42</xdr:row>
      <xdr:rowOff>156796</xdr:rowOff>
    </xdr:to>
    <xdr:pic>
      <xdr:nvPicPr>
        <xdr:cNvPr id="46" name="Grafik 45" descr="OFF_PB_TopMeter-Return-0.5_Cap.png">
          <a:extLst>
            <a:ext uri="{FF2B5EF4-FFF2-40B4-BE49-F238E27FC236}">
              <a16:creationId xmlns:a16="http://schemas.microsoft.com/office/drawing/2014/main" id="{00000000-0008-0000-0300-00002E000000}"/>
            </a:ext>
          </a:extLst>
        </xdr:cNvPr>
        <xdr:cNvPicPr>
          <a:picLocks noChangeAspect="1"/>
        </xdr:cNvPicPr>
      </xdr:nvPicPr>
      <xdr:blipFill>
        <a:blip xmlns:r="http://schemas.openxmlformats.org/officeDocument/2006/relationships" r:embed="rId6" cstate="print"/>
        <a:stretch>
          <a:fillRect/>
        </a:stretch>
      </xdr:blipFill>
      <xdr:spPr>
        <a:xfrm>
          <a:off x="10734152" y="6734908"/>
          <a:ext cx="268117" cy="405074"/>
        </a:xfrm>
        <a:prstGeom prst="rect">
          <a:avLst/>
        </a:prstGeom>
      </xdr:spPr>
    </xdr:pic>
    <xdr:clientData/>
  </xdr:twoCellAnchor>
  <xdr:twoCellAnchor editAs="oneCell">
    <xdr:from>
      <xdr:col>48</xdr:col>
      <xdr:colOff>87923</xdr:colOff>
      <xdr:row>29</xdr:row>
      <xdr:rowOff>29307</xdr:rowOff>
    </xdr:from>
    <xdr:to>
      <xdr:col>49</xdr:col>
      <xdr:colOff>40354</xdr:colOff>
      <xdr:row>31</xdr:row>
      <xdr:rowOff>156795</xdr:rowOff>
    </xdr:to>
    <xdr:pic>
      <xdr:nvPicPr>
        <xdr:cNvPr id="47" name="Grafik 46" descr="OFF_PB_TopMeter-Return-0.5_Cap.png">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6" cstate="print"/>
        <a:stretch>
          <a:fillRect/>
        </a:stretch>
      </xdr:blipFill>
      <xdr:spPr>
        <a:xfrm>
          <a:off x="12584723" y="5129264"/>
          <a:ext cx="268117" cy="405074"/>
        </a:xfrm>
        <a:prstGeom prst="rect">
          <a:avLst/>
        </a:prstGeom>
      </xdr:spPr>
    </xdr:pic>
    <xdr:clientData/>
  </xdr:twoCellAnchor>
  <xdr:twoCellAnchor editAs="oneCell">
    <xdr:from>
      <xdr:col>48</xdr:col>
      <xdr:colOff>98809</xdr:colOff>
      <xdr:row>40</xdr:row>
      <xdr:rowOff>29308</xdr:rowOff>
    </xdr:from>
    <xdr:to>
      <xdr:col>49</xdr:col>
      <xdr:colOff>51240</xdr:colOff>
      <xdr:row>42</xdr:row>
      <xdr:rowOff>156796</xdr:rowOff>
    </xdr:to>
    <xdr:pic>
      <xdr:nvPicPr>
        <xdr:cNvPr id="48" name="Grafik 47" descr="OFF_PB_TopMeter-Return-0.5_Cap.png">
          <a:extLst>
            <a:ext uri="{FF2B5EF4-FFF2-40B4-BE49-F238E27FC236}">
              <a16:creationId xmlns:a16="http://schemas.microsoft.com/office/drawing/2014/main" id="{00000000-0008-0000-0300-000030000000}"/>
            </a:ext>
          </a:extLst>
        </xdr:cNvPr>
        <xdr:cNvPicPr>
          <a:picLocks noChangeAspect="1"/>
        </xdr:cNvPicPr>
      </xdr:nvPicPr>
      <xdr:blipFill>
        <a:blip xmlns:r="http://schemas.openxmlformats.org/officeDocument/2006/relationships" r:embed="rId6" cstate="print"/>
        <a:stretch>
          <a:fillRect/>
        </a:stretch>
      </xdr:blipFill>
      <xdr:spPr>
        <a:xfrm>
          <a:off x="12595609" y="6734908"/>
          <a:ext cx="268117" cy="4050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01"/>
  <sheetViews>
    <sheetView showGridLines="0" showRowColHeaders="0" tabSelected="1" workbookViewId="0">
      <selection activeCell="V2" sqref="V2"/>
    </sheetView>
  </sheetViews>
  <sheetFormatPr baseColWidth="10" defaultRowHeight="12" x14ac:dyDescent="0.2"/>
  <cols>
    <col min="1" max="1" width="3.7109375" style="1" customWidth="1"/>
    <col min="2" max="2" width="1.7109375" style="1" customWidth="1"/>
    <col min="3" max="3" width="2.28515625" style="1" customWidth="1"/>
    <col min="4" max="4" width="1.42578125" style="1" customWidth="1"/>
    <col min="5" max="5" width="1.140625" style="1" customWidth="1"/>
    <col min="6" max="6" width="2" style="1" customWidth="1"/>
    <col min="7" max="12" width="1" style="1" customWidth="1"/>
    <col min="13" max="13" width="1.42578125" style="1" customWidth="1"/>
    <col min="14" max="14" width="4.7109375" style="1" customWidth="1"/>
    <col min="15" max="15" width="4.28515625" style="1" customWidth="1"/>
    <col min="16" max="16" width="8.5703125" style="1" customWidth="1"/>
    <col min="17" max="17" width="6.7109375" style="1" customWidth="1"/>
    <col min="18" max="18" width="3.28515625" style="1" customWidth="1"/>
    <col min="19" max="19" width="4.7109375" style="1" customWidth="1"/>
    <col min="20" max="20" width="1.42578125" style="1" customWidth="1"/>
    <col min="21" max="21" width="4.28515625" style="1" customWidth="1"/>
    <col min="22" max="22" width="8.5703125" style="1" customWidth="1"/>
    <col min="23" max="23" width="6.7109375" style="1" customWidth="1"/>
    <col min="24" max="24" width="3.28515625" style="1" customWidth="1"/>
    <col min="25" max="25" width="4.7109375" style="1" customWidth="1"/>
    <col min="26" max="26" width="1.42578125" style="1" customWidth="1"/>
    <col min="27" max="27" width="4.28515625" style="1" customWidth="1"/>
    <col min="28" max="28" width="8.5703125" style="1" customWidth="1"/>
    <col min="29" max="29" width="6.7109375" style="1" customWidth="1"/>
    <col min="30" max="30" width="3.28515625" style="1" customWidth="1"/>
    <col min="31" max="31" width="4.7109375" style="1" customWidth="1"/>
    <col min="32" max="32" width="1.42578125" style="1" customWidth="1"/>
    <col min="33" max="33" width="4.28515625" style="1" customWidth="1"/>
    <col min="34" max="34" width="8.5703125" style="1" customWidth="1"/>
    <col min="35" max="35" width="6.7109375" style="1" customWidth="1"/>
    <col min="36" max="36" width="3.28515625" style="1" customWidth="1"/>
    <col min="37" max="37" width="4.7109375" style="1" customWidth="1"/>
    <col min="38" max="38" width="1.42578125" style="1" customWidth="1"/>
    <col min="39" max="39" width="4.28515625" style="1" customWidth="1"/>
    <col min="40" max="40" width="8.5703125" style="1" customWidth="1"/>
    <col min="41" max="41" width="6.7109375" style="1" customWidth="1"/>
    <col min="42" max="42" width="3.28515625" style="1" customWidth="1"/>
    <col min="43" max="43" width="4.7109375" style="1" customWidth="1"/>
    <col min="44" max="44" width="1.42578125" style="1" customWidth="1"/>
    <col min="45" max="45" width="4.28515625" style="1" customWidth="1"/>
    <col min="46" max="46" width="8.5703125" style="1" customWidth="1"/>
    <col min="47" max="47" width="6.7109375" style="1" customWidth="1"/>
    <col min="48" max="48" width="3.28515625" style="1" customWidth="1"/>
    <col min="49" max="49" width="4.7109375" style="1" customWidth="1"/>
    <col min="50" max="50" width="1.42578125" style="1" customWidth="1"/>
    <col min="51" max="51" width="4.28515625" style="1" customWidth="1"/>
    <col min="52" max="52" width="8.5703125" style="1" customWidth="1"/>
    <col min="53" max="53" width="6.7109375" style="1" customWidth="1"/>
    <col min="54" max="54" width="3.28515625" style="1" customWidth="1"/>
    <col min="55" max="16384" width="11.42578125" style="1"/>
  </cols>
  <sheetData>
    <row r="1" spans="1:31" ht="48" customHeight="1" x14ac:dyDescent="0.2">
      <c r="B1" s="13"/>
      <c r="C1" s="13"/>
      <c r="D1" s="13"/>
      <c r="E1" s="13"/>
      <c r="F1" s="13"/>
      <c r="G1" s="13"/>
      <c r="H1" s="13"/>
      <c r="I1" s="13"/>
      <c r="J1" s="13"/>
      <c r="K1" s="13"/>
      <c r="L1" s="13"/>
      <c r="M1" s="13"/>
      <c r="N1" s="13"/>
      <c r="O1" s="13"/>
      <c r="P1" s="13"/>
      <c r="Q1" s="13"/>
      <c r="R1" s="13"/>
      <c r="S1" s="13"/>
      <c r="T1" s="13"/>
      <c r="U1" s="13"/>
      <c r="V1" s="13"/>
      <c r="W1" s="13"/>
      <c r="X1" s="13"/>
      <c r="Y1" s="13"/>
      <c r="AA1" s="158"/>
      <c r="AB1" s="158"/>
      <c r="AC1" s="158"/>
      <c r="AD1" s="158"/>
      <c r="AE1" s="158"/>
    </row>
    <row r="2" spans="1:31" ht="18" customHeight="1" x14ac:dyDescent="0.2">
      <c r="B2" s="13"/>
      <c r="C2" s="13"/>
      <c r="D2" s="13"/>
      <c r="E2" s="13"/>
      <c r="F2" s="13"/>
      <c r="G2" s="13"/>
      <c r="H2" s="13"/>
      <c r="I2" s="13"/>
      <c r="J2" s="13"/>
      <c r="K2" s="13"/>
      <c r="L2" s="13"/>
      <c r="M2" s="13"/>
      <c r="N2" s="13"/>
      <c r="O2" s="13"/>
      <c r="P2" s="13"/>
      <c r="Q2" s="13"/>
      <c r="R2" s="13"/>
      <c r="S2" s="13"/>
      <c r="T2" s="13"/>
      <c r="U2" s="13"/>
      <c r="V2" s="13"/>
      <c r="W2" s="13"/>
      <c r="X2" s="13"/>
      <c r="Y2" s="13"/>
      <c r="AA2" s="158"/>
      <c r="AB2" s="158"/>
      <c r="AC2" s="158"/>
      <c r="AD2" s="158"/>
      <c r="AE2" s="158"/>
    </row>
    <row r="3" spans="1:31" ht="18" customHeight="1" x14ac:dyDescent="0.25">
      <c r="B3" s="320" t="s">
        <v>0</v>
      </c>
      <c r="C3" s="320"/>
      <c r="D3" s="320"/>
      <c r="E3" s="320"/>
      <c r="F3" s="320"/>
      <c r="G3" s="320"/>
      <c r="H3" s="320"/>
      <c r="I3" s="320"/>
      <c r="J3" s="320"/>
      <c r="K3" s="320"/>
      <c r="L3" s="320"/>
      <c r="M3" s="320"/>
      <c r="N3" s="320"/>
      <c r="O3" s="320"/>
      <c r="P3" s="320"/>
      <c r="Q3" s="320"/>
      <c r="R3" s="320"/>
      <c r="S3" s="320"/>
      <c r="T3" s="320"/>
      <c r="U3" s="320"/>
      <c r="V3" s="320"/>
      <c r="W3" s="320"/>
      <c r="X3" s="320"/>
      <c r="Y3" s="320"/>
      <c r="Z3" s="4"/>
      <c r="AA3" s="158"/>
      <c r="AB3" s="158"/>
      <c r="AC3" s="158"/>
      <c r="AD3" s="158"/>
      <c r="AE3" s="158"/>
    </row>
    <row r="4" spans="1:31" ht="12" customHeight="1" x14ac:dyDescent="0.2">
      <c r="Z4" s="4"/>
      <c r="AA4" s="158"/>
      <c r="AB4" s="158"/>
      <c r="AC4" s="158"/>
      <c r="AD4" s="158"/>
      <c r="AE4" s="158"/>
    </row>
    <row r="5" spans="1:31" ht="50.25" customHeight="1" x14ac:dyDescent="0.2">
      <c r="B5" s="321" t="s">
        <v>100</v>
      </c>
      <c r="C5" s="321"/>
      <c r="D5" s="321"/>
      <c r="E5" s="321"/>
      <c r="F5" s="321"/>
      <c r="G5" s="321"/>
      <c r="H5" s="321"/>
      <c r="I5" s="321"/>
      <c r="J5" s="321"/>
      <c r="K5" s="321"/>
      <c r="L5" s="321"/>
      <c r="M5" s="321"/>
      <c r="N5" s="321"/>
      <c r="O5" s="321"/>
      <c r="P5" s="321"/>
      <c r="Q5" s="321"/>
      <c r="R5" s="321"/>
      <c r="S5" s="321"/>
      <c r="T5" s="321"/>
      <c r="U5" s="321"/>
      <c r="V5" s="321"/>
      <c r="W5" s="321"/>
      <c r="X5" s="321"/>
      <c r="Y5" s="321"/>
      <c r="Z5" s="161"/>
      <c r="AA5" s="158"/>
      <c r="AB5" s="158"/>
      <c r="AC5" s="158"/>
      <c r="AD5" s="158"/>
      <c r="AE5" s="158"/>
    </row>
    <row r="6" spans="1:31" ht="39.950000000000003" customHeight="1" x14ac:dyDescent="0.2">
      <c r="A6" s="203" t="s">
        <v>1</v>
      </c>
      <c r="B6" s="356" t="s">
        <v>104</v>
      </c>
      <c r="C6" s="356"/>
      <c r="D6" s="356"/>
      <c r="E6" s="356"/>
      <c r="F6" s="356"/>
      <c r="G6" s="356"/>
      <c r="H6" s="356"/>
      <c r="I6" s="356"/>
      <c r="J6" s="356"/>
      <c r="K6" s="356"/>
      <c r="L6" s="356"/>
      <c r="M6" s="356"/>
      <c r="N6" s="356"/>
      <c r="O6" s="356"/>
      <c r="P6" s="356"/>
      <c r="Q6" s="356"/>
      <c r="R6" s="356"/>
      <c r="S6" s="356"/>
      <c r="T6" s="356"/>
      <c r="U6" s="356"/>
      <c r="V6" s="356"/>
      <c r="W6" s="356"/>
      <c r="X6" s="356"/>
      <c r="Y6" s="356"/>
      <c r="Z6" s="16"/>
      <c r="AA6" s="323" t="s">
        <v>27</v>
      </c>
      <c r="AB6" s="324"/>
      <c r="AC6" s="324"/>
      <c r="AD6" s="324"/>
      <c r="AE6" s="325"/>
    </row>
    <row r="7" spans="1:31" ht="9.9499999999999993" customHeight="1" x14ac:dyDescent="0.2">
      <c r="A7" s="188"/>
      <c r="B7" s="356"/>
      <c r="C7" s="356"/>
      <c r="D7" s="356"/>
      <c r="E7" s="356"/>
      <c r="F7" s="356"/>
      <c r="G7" s="356"/>
      <c r="H7" s="356"/>
      <c r="I7" s="356"/>
      <c r="J7" s="356"/>
      <c r="K7" s="356"/>
      <c r="L7" s="356"/>
      <c r="M7" s="356"/>
      <c r="N7" s="356"/>
      <c r="O7" s="356"/>
      <c r="P7" s="356"/>
      <c r="Q7" s="356"/>
      <c r="R7" s="356"/>
      <c r="S7" s="356"/>
      <c r="T7" s="356"/>
      <c r="U7" s="356"/>
      <c r="V7" s="356"/>
      <c r="W7" s="356"/>
      <c r="X7" s="356"/>
      <c r="Y7" s="356"/>
      <c r="Z7" s="17"/>
      <c r="AA7" s="238"/>
      <c r="AB7" s="22"/>
      <c r="AC7" s="22"/>
      <c r="AD7" s="22"/>
      <c r="AE7" s="239"/>
    </row>
    <row r="8" spans="1:31" ht="9.9499999999999993" customHeight="1" x14ac:dyDescent="0.2">
      <c r="A8" s="204"/>
      <c r="B8" s="356"/>
      <c r="C8" s="356"/>
      <c r="D8" s="356"/>
      <c r="E8" s="356"/>
      <c r="F8" s="356"/>
      <c r="G8" s="356"/>
      <c r="H8" s="356"/>
      <c r="I8" s="356"/>
      <c r="J8" s="356"/>
      <c r="K8" s="356"/>
      <c r="L8" s="356"/>
      <c r="M8" s="356"/>
      <c r="N8" s="356"/>
      <c r="O8" s="356"/>
      <c r="P8" s="356"/>
      <c r="Q8" s="356"/>
      <c r="R8" s="356"/>
      <c r="S8" s="356"/>
      <c r="T8" s="356"/>
      <c r="U8" s="356"/>
      <c r="V8" s="356"/>
      <c r="W8" s="356"/>
      <c r="X8" s="356"/>
      <c r="Y8" s="356"/>
      <c r="Z8" s="17"/>
      <c r="AA8" s="240" t="s">
        <v>28</v>
      </c>
      <c r="AB8" s="24"/>
      <c r="AC8" s="24"/>
      <c r="AD8" s="24"/>
      <c r="AE8" s="241" t="s">
        <v>35</v>
      </c>
    </row>
    <row r="9" spans="1:31" ht="9.9499999999999993" customHeight="1" x14ac:dyDescent="0.2">
      <c r="Z9" s="17"/>
      <c r="AA9" s="242"/>
      <c r="AB9" s="4"/>
      <c r="AC9" s="4"/>
      <c r="AD9" s="4"/>
      <c r="AE9" s="243"/>
    </row>
    <row r="10" spans="1:31" ht="9.9499999999999993" customHeight="1" x14ac:dyDescent="0.2">
      <c r="A10" s="20" t="s">
        <v>2</v>
      </c>
      <c r="B10" s="354" t="s">
        <v>101</v>
      </c>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17"/>
      <c r="AA10" s="244" t="s">
        <v>29</v>
      </c>
      <c r="AB10" s="25"/>
      <c r="AC10" s="25"/>
      <c r="AD10" s="25"/>
      <c r="AE10" s="245" t="s">
        <v>40</v>
      </c>
    </row>
    <row r="11" spans="1:31" ht="9.9499999999999993" customHeight="1" x14ac:dyDescent="0.2">
      <c r="A11" s="19"/>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17"/>
      <c r="AA11" s="244" t="s">
        <v>30</v>
      </c>
      <c r="AB11" s="25"/>
      <c r="AC11" s="25"/>
      <c r="AD11" s="26"/>
      <c r="AE11" s="245" t="s">
        <v>41</v>
      </c>
    </row>
    <row r="12" spans="1:31" ht="9.9499999999999993" customHeight="1" x14ac:dyDescent="0.2">
      <c r="A12" s="19"/>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17"/>
      <c r="AA12" s="244" t="s">
        <v>31</v>
      </c>
      <c r="AB12" s="25"/>
      <c r="AC12" s="25"/>
      <c r="AD12" s="25"/>
      <c r="AE12" s="245" t="s">
        <v>42</v>
      </c>
    </row>
    <row r="13" spans="1:31" ht="9.9499999999999993" customHeight="1" x14ac:dyDescent="0.2">
      <c r="A13" s="19"/>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17"/>
      <c r="AA13" s="244" t="s">
        <v>33</v>
      </c>
      <c r="AB13" s="25"/>
      <c r="AC13" s="25"/>
      <c r="AD13" s="26"/>
      <c r="AE13" s="245" t="s">
        <v>43</v>
      </c>
    </row>
    <row r="14" spans="1:31" ht="9.9499999999999993" customHeight="1" x14ac:dyDescent="0.2">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17"/>
      <c r="AA14" s="244" t="s">
        <v>32</v>
      </c>
      <c r="AB14" s="25"/>
      <c r="AC14" s="25"/>
      <c r="AD14" s="25"/>
      <c r="AE14" s="245" t="s">
        <v>44</v>
      </c>
    </row>
    <row r="15" spans="1:31" ht="9.9499999999999993" customHeight="1" x14ac:dyDescent="0.2">
      <c r="B15" s="355" t="s">
        <v>109</v>
      </c>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17"/>
      <c r="AA15" s="244" t="s">
        <v>34</v>
      </c>
      <c r="AB15" s="25"/>
      <c r="AC15" s="25"/>
      <c r="AD15" s="25"/>
      <c r="AE15" s="245" t="s">
        <v>45</v>
      </c>
    </row>
    <row r="16" spans="1:31" ht="17.25" customHeight="1" x14ac:dyDescent="0.2">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17"/>
      <c r="AA16" s="242"/>
      <c r="AB16" s="4"/>
      <c r="AC16" s="4"/>
      <c r="AD16" s="4"/>
      <c r="AE16" s="243"/>
    </row>
    <row r="17" spans="1:54" ht="15" customHeight="1" thickBot="1" x14ac:dyDescent="0.25">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17"/>
      <c r="AA17" s="249" t="s">
        <v>46</v>
      </c>
      <c r="AB17" s="250"/>
      <c r="AC17" s="350">
        <v>60</v>
      </c>
      <c r="AD17" s="351"/>
      <c r="AE17" s="251" t="s">
        <v>17</v>
      </c>
    </row>
    <row r="18" spans="1:54" ht="9.9499999999999993" customHeight="1" x14ac:dyDescent="0.2">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row>
    <row r="19" spans="1:54" ht="12.75" thickBot="1" x14ac:dyDescent="0.25">
      <c r="B19" s="167"/>
    </row>
    <row r="20" spans="1:54" ht="12.75" thickTop="1" x14ac:dyDescent="0.2">
      <c r="A20" s="67"/>
      <c r="B20" s="167"/>
      <c r="D20" s="141" t="s">
        <v>98</v>
      </c>
      <c r="E20" s="142"/>
      <c r="F20" s="142"/>
      <c r="G20" s="142"/>
      <c r="H20" s="142"/>
      <c r="I20" s="142"/>
      <c r="J20" s="142"/>
      <c r="K20" s="142"/>
      <c r="L20" s="142"/>
      <c r="M20" s="142"/>
      <c r="N20" s="143"/>
    </row>
    <row r="21" spans="1:54" ht="15" customHeight="1" thickBot="1" x14ac:dyDescent="0.25">
      <c r="A21" s="206">
        <v>1</v>
      </c>
      <c r="B21" s="27"/>
      <c r="D21" s="144" t="s">
        <v>12</v>
      </c>
      <c r="E21" s="145"/>
      <c r="F21" s="145"/>
      <c r="G21" s="145"/>
      <c r="H21" s="145"/>
      <c r="I21" s="326">
        <f>($Q$21+$W$21+$AC$21+$AI$21+$AO$21+$AU$21+$BA$21)*$A$21</f>
        <v>67</v>
      </c>
      <c r="J21" s="326"/>
      <c r="K21" s="326"/>
      <c r="L21" s="326"/>
      <c r="M21" s="326"/>
      <c r="N21" s="146" t="s">
        <v>10</v>
      </c>
      <c r="O21" s="147"/>
      <c r="P21" s="159" t="s">
        <v>9</v>
      </c>
      <c r="Q21" s="206">
        <v>21</v>
      </c>
      <c r="R21" s="35" t="s">
        <v>10</v>
      </c>
      <c r="V21" s="159" t="s">
        <v>9</v>
      </c>
      <c r="W21" s="206">
        <v>12</v>
      </c>
      <c r="X21" s="35" t="s">
        <v>10</v>
      </c>
      <c r="AB21" s="159" t="s">
        <v>9</v>
      </c>
      <c r="AC21" s="206">
        <v>16</v>
      </c>
      <c r="AD21" s="35" t="s">
        <v>10</v>
      </c>
      <c r="AH21" s="159" t="s">
        <v>9</v>
      </c>
      <c r="AI21" s="206">
        <v>11</v>
      </c>
      <c r="AJ21" s="35" t="s">
        <v>10</v>
      </c>
      <c r="AN21" s="159" t="s">
        <v>9</v>
      </c>
      <c r="AO21" s="206">
        <v>7</v>
      </c>
      <c r="AP21" s="35" t="s">
        <v>10</v>
      </c>
      <c r="AT21" s="159" t="s">
        <v>9</v>
      </c>
      <c r="AU21" s="206"/>
      <c r="AV21" s="35" t="s">
        <v>10</v>
      </c>
      <c r="AZ21" s="159" t="s">
        <v>9</v>
      </c>
      <c r="BA21" s="206"/>
      <c r="BB21" s="35" t="s">
        <v>10</v>
      </c>
    </row>
    <row r="22" spans="1:54" ht="6.95" customHeight="1" thickTop="1" thickBot="1" x14ac:dyDescent="0.25">
      <c r="A22" s="67"/>
      <c r="B22" s="167"/>
      <c r="C22" s="4"/>
      <c r="N22" s="58"/>
      <c r="O22" s="58"/>
      <c r="P22" s="253"/>
      <c r="Q22" s="254"/>
      <c r="R22" s="255"/>
      <c r="T22" s="58"/>
      <c r="U22" s="60"/>
      <c r="V22" s="253"/>
      <c r="W22" s="254"/>
      <c r="X22" s="255"/>
      <c r="Z22" s="58"/>
      <c r="AA22" s="60"/>
      <c r="AB22" s="253"/>
      <c r="AC22" s="254"/>
      <c r="AD22" s="255"/>
      <c r="AF22" s="58"/>
      <c r="AG22" s="60"/>
      <c r="AH22" s="253"/>
      <c r="AI22" s="254"/>
      <c r="AJ22" s="255"/>
      <c r="AL22" s="58"/>
      <c r="AM22" s="60"/>
      <c r="AN22" s="253"/>
      <c r="AO22" s="254"/>
      <c r="AP22" s="255"/>
      <c r="AR22" s="58"/>
      <c r="AS22" s="60"/>
      <c r="AT22" s="253"/>
      <c r="AU22" s="254"/>
      <c r="AV22" s="255"/>
      <c r="AX22" s="58"/>
      <c r="AY22" s="60"/>
      <c r="AZ22" s="253"/>
      <c r="BA22" s="254"/>
      <c r="BB22" s="255"/>
    </row>
    <row r="23" spans="1:54" ht="9.9499999999999993" customHeight="1" thickBot="1" x14ac:dyDescent="0.25">
      <c r="A23" s="160"/>
      <c r="B23" s="167"/>
      <c r="C23" s="51"/>
      <c r="D23" s="52"/>
      <c r="E23" s="53"/>
      <c r="F23" s="53"/>
      <c r="G23" s="53"/>
      <c r="H23" s="53"/>
      <c r="I23" s="53"/>
      <c r="J23" s="53"/>
      <c r="K23" s="53"/>
      <c r="L23" s="2"/>
      <c r="M23" s="27"/>
      <c r="N23" s="4"/>
      <c r="P23" s="256" t="s">
        <v>5</v>
      </c>
      <c r="Q23" s="7"/>
      <c r="R23" s="257" t="s">
        <v>3</v>
      </c>
      <c r="S23" s="27"/>
      <c r="T23" s="4"/>
      <c r="V23" s="256" t="s">
        <v>5</v>
      </c>
      <c r="W23" s="7"/>
      <c r="X23" s="257" t="s">
        <v>3</v>
      </c>
      <c r="Y23" s="27"/>
      <c r="Z23" s="4"/>
      <c r="AB23" s="256" t="s">
        <v>5</v>
      </c>
      <c r="AC23" s="7"/>
      <c r="AD23" s="257" t="s">
        <v>3</v>
      </c>
      <c r="AE23" s="27"/>
      <c r="AF23" s="4"/>
      <c r="AH23" s="256" t="s">
        <v>5</v>
      </c>
      <c r="AI23" s="7"/>
      <c r="AJ23" s="257" t="s">
        <v>3</v>
      </c>
      <c r="AK23" s="27"/>
      <c r="AL23" s="4"/>
      <c r="AN23" s="256" t="s">
        <v>5</v>
      </c>
      <c r="AO23" s="7"/>
      <c r="AP23" s="257" t="s">
        <v>3</v>
      </c>
      <c r="AQ23" s="27"/>
      <c r="AR23" s="4"/>
      <c r="AT23" s="256" t="s">
        <v>5</v>
      </c>
      <c r="AU23" s="7"/>
      <c r="AV23" s="257" t="s">
        <v>3</v>
      </c>
      <c r="AW23" s="27"/>
      <c r="AX23" s="4"/>
      <c r="AZ23" s="256" t="s">
        <v>5</v>
      </c>
      <c r="BA23" s="7"/>
      <c r="BB23" s="257" t="s">
        <v>3</v>
      </c>
    </row>
    <row r="24" spans="1:54" ht="6.95" customHeight="1" thickBot="1" x14ac:dyDescent="0.25">
      <c r="A24" s="67"/>
      <c r="B24" s="167"/>
      <c r="C24" s="4"/>
      <c r="D24" s="3"/>
      <c r="E24" s="4"/>
      <c r="F24" s="4"/>
      <c r="G24" s="4"/>
      <c r="H24" s="55"/>
      <c r="I24" s="4"/>
      <c r="J24" s="55"/>
      <c r="K24" s="4"/>
      <c r="L24" s="56"/>
      <c r="M24" s="27"/>
      <c r="N24" s="4"/>
      <c r="P24" s="256"/>
      <c r="Q24" s="8"/>
      <c r="R24" s="257"/>
      <c r="S24" s="27"/>
      <c r="T24" s="4"/>
      <c r="V24" s="256"/>
      <c r="W24" s="8"/>
      <c r="X24" s="257"/>
      <c r="Y24" s="27"/>
      <c r="Z24" s="4"/>
      <c r="AB24" s="256"/>
      <c r="AC24" s="8"/>
      <c r="AD24" s="257"/>
      <c r="AE24" s="27"/>
      <c r="AF24" s="4"/>
      <c r="AH24" s="256"/>
      <c r="AI24" s="8"/>
      <c r="AJ24" s="257"/>
      <c r="AK24" s="27"/>
      <c r="AL24" s="4"/>
      <c r="AN24" s="256"/>
      <c r="AO24" s="8"/>
      <c r="AP24" s="257"/>
      <c r="AQ24" s="27"/>
      <c r="AR24" s="4"/>
      <c r="AT24" s="256"/>
      <c r="AU24" s="8"/>
      <c r="AV24" s="257"/>
      <c r="AW24" s="27"/>
      <c r="AX24" s="4"/>
      <c r="AZ24" s="256"/>
      <c r="BA24" s="8"/>
      <c r="BB24" s="257"/>
    </row>
    <row r="25" spans="1:54" ht="9.9499999999999993" customHeight="1" x14ac:dyDescent="0.2">
      <c r="A25" s="67"/>
      <c r="B25" s="197"/>
      <c r="C25" s="193"/>
      <c r="D25" s="198"/>
      <c r="E25" s="193"/>
      <c r="F25" s="191"/>
      <c r="G25" s="193"/>
      <c r="H25" s="199"/>
      <c r="I25" s="193"/>
      <c r="J25" s="199"/>
      <c r="K25" s="4"/>
      <c r="L25" s="56"/>
      <c r="M25" s="27"/>
      <c r="N25" s="4"/>
      <c r="P25" s="256" t="s">
        <v>6</v>
      </c>
      <c r="Q25" s="7"/>
      <c r="R25" s="257" t="s">
        <v>3</v>
      </c>
      <c r="S25" s="27"/>
      <c r="T25" s="4"/>
      <c r="V25" s="256" t="s">
        <v>6</v>
      </c>
      <c r="W25" s="7"/>
      <c r="X25" s="257" t="s">
        <v>3</v>
      </c>
      <c r="Y25" s="27"/>
      <c r="Z25" s="4"/>
      <c r="AB25" s="256" t="s">
        <v>6</v>
      </c>
      <c r="AC25" s="7"/>
      <c r="AD25" s="257" t="s">
        <v>3</v>
      </c>
      <c r="AE25" s="27"/>
      <c r="AF25" s="4"/>
      <c r="AH25" s="256" t="s">
        <v>6</v>
      </c>
      <c r="AI25" s="7"/>
      <c r="AJ25" s="257" t="s">
        <v>3</v>
      </c>
      <c r="AK25" s="27"/>
      <c r="AL25" s="4"/>
      <c r="AN25" s="256" t="s">
        <v>6</v>
      </c>
      <c r="AO25" s="7"/>
      <c r="AP25" s="257" t="s">
        <v>3</v>
      </c>
      <c r="AQ25" s="27"/>
      <c r="AR25" s="4"/>
      <c r="AT25" s="256" t="s">
        <v>6</v>
      </c>
      <c r="AU25" s="7"/>
      <c r="AV25" s="257" t="s">
        <v>3</v>
      </c>
      <c r="AW25" s="27"/>
      <c r="AX25" s="4"/>
      <c r="AZ25" s="256" t="s">
        <v>6</v>
      </c>
      <c r="BA25" s="7"/>
      <c r="BB25" s="257" t="s">
        <v>3</v>
      </c>
    </row>
    <row r="26" spans="1:54" ht="6.95" customHeight="1" x14ac:dyDescent="0.2">
      <c r="A26" s="67"/>
      <c r="B26" s="167"/>
      <c r="C26" s="4"/>
      <c r="D26" s="3"/>
      <c r="E26" s="4"/>
      <c r="F26" s="192"/>
      <c r="G26" s="4"/>
      <c r="H26" s="200"/>
      <c r="I26" s="4"/>
      <c r="J26" s="200"/>
      <c r="K26" s="4"/>
      <c r="L26" s="56"/>
      <c r="M26" s="27"/>
      <c r="N26" s="4"/>
      <c r="O26" s="4"/>
      <c r="P26" s="256"/>
      <c r="Q26" s="8"/>
      <c r="R26" s="257"/>
      <c r="S26" s="27"/>
      <c r="T26" s="4"/>
      <c r="U26" s="4"/>
      <c r="V26" s="256"/>
      <c r="W26" s="8"/>
      <c r="X26" s="257"/>
      <c r="Y26" s="27"/>
      <c r="Z26" s="4"/>
      <c r="AA26" s="4"/>
      <c r="AB26" s="256"/>
      <c r="AC26" s="8"/>
      <c r="AD26" s="257"/>
      <c r="AE26" s="27"/>
      <c r="AF26" s="4"/>
      <c r="AG26" s="4"/>
      <c r="AH26" s="256"/>
      <c r="AI26" s="8"/>
      <c r="AJ26" s="257"/>
      <c r="AK26" s="27"/>
      <c r="AL26" s="4"/>
      <c r="AM26" s="4"/>
      <c r="AN26" s="256"/>
      <c r="AO26" s="8"/>
      <c r="AP26" s="257"/>
      <c r="AQ26" s="27"/>
      <c r="AR26" s="4"/>
      <c r="AS26" s="4"/>
      <c r="AT26" s="256"/>
      <c r="AU26" s="8"/>
      <c r="AV26" s="257"/>
      <c r="AW26" s="27"/>
      <c r="AX26" s="4"/>
      <c r="AY26" s="4"/>
      <c r="AZ26" s="256"/>
      <c r="BA26" s="8"/>
      <c r="BB26" s="257"/>
    </row>
    <row r="27" spans="1:54" ht="9.9499999999999993" customHeight="1" thickBot="1" x14ac:dyDescent="0.25">
      <c r="A27" s="67"/>
      <c r="B27" s="167"/>
      <c r="C27" s="4"/>
      <c r="D27" s="3"/>
      <c r="E27" s="4"/>
      <c r="F27" s="192"/>
      <c r="G27" s="4"/>
      <c r="H27" s="200"/>
      <c r="I27" s="4"/>
      <c r="J27" s="200"/>
      <c r="K27" s="4"/>
      <c r="L27" s="56"/>
      <c r="M27" s="27"/>
      <c r="N27" s="4"/>
      <c r="O27" s="46"/>
      <c r="P27" s="256" t="s">
        <v>7</v>
      </c>
      <c r="Q27" s="7"/>
      <c r="R27" s="257" t="s">
        <v>3</v>
      </c>
      <c r="S27" s="27"/>
      <c r="T27" s="4"/>
      <c r="U27" s="101"/>
      <c r="V27" s="256" t="s">
        <v>7</v>
      </c>
      <c r="W27" s="7"/>
      <c r="X27" s="257" t="s">
        <v>3</v>
      </c>
      <c r="Y27" s="27"/>
      <c r="Z27" s="4"/>
      <c r="AA27" s="101"/>
      <c r="AB27" s="256" t="s">
        <v>7</v>
      </c>
      <c r="AC27" s="7"/>
      <c r="AD27" s="257" t="s">
        <v>3</v>
      </c>
      <c r="AE27" s="27"/>
      <c r="AF27" s="4"/>
      <c r="AG27" s="101"/>
      <c r="AH27" s="256" t="s">
        <v>7</v>
      </c>
      <c r="AI27" s="7"/>
      <c r="AJ27" s="257" t="s">
        <v>3</v>
      </c>
      <c r="AK27" s="27"/>
      <c r="AL27" s="4"/>
      <c r="AM27" s="101"/>
      <c r="AN27" s="256" t="s">
        <v>7</v>
      </c>
      <c r="AO27" s="7"/>
      <c r="AP27" s="257" t="s">
        <v>3</v>
      </c>
      <c r="AQ27" s="27"/>
      <c r="AR27" s="4"/>
      <c r="AS27" s="101"/>
      <c r="AT27" s="256" t="s">
        <v>7</v>
      </c>
      <c r="AU27" s="7"/>
      <c r="AV27" s="257" t="s">
        <v>3</v>
      </c>
      <c r="AW27" s="27"/>
      <c r="AX27" s="4"/>
      <c r="AY27" s="101"/>
      <c r="AZ27" s="256" t="s">
        <v>7</v>
      </c>
      <c r="BA27" s="7"/>
      <c r="BB27" s="257" t="s">
        <v>3</v>
      </c>
    </row>
    <row r="28" spans="1:54" ht="6.95" customHeight="1" thickBot="1" x14ac:dyDescent="0.25">
      <c r="A28" s="67"/>
      <c r="B28" s="167"/>
      <c r="C28" s="4"/>
      <c r="D28" s="3"/>
      <c r="F28" s="192"/>
      <c r="G28" s="4"/>
      <c r="H28" s="201"/>
      <c r="I28" s="58"/>
      <c r="J28" s="201"/>
      <c r="K28" s="58"/>
      <c r="L28" s="57"/>
      <c r="M28" s="59"/>
      <c r="N28" s="196"/>
      <c r="O28" s="58"/>
      <c r="P28" s="256"/>
      <c r="Q28" s="8"/>
      <c r="R28" s="257"/>
      <c r="S28" s="59"/>
      <c r="T28" s="196"/>
      <c r="U28" s="60"/>
      <c r="V28" s="256"/>
      <c r="W28" s="8"/>
      <c r="X28" s="257"/>
      <c r="Y28" s="59"/>
      <c r="Z28" s="192"/>
      <c r="AA28" s="194"/>
      <c r="AB28" s="256"/>
      <c r="AC28" s="8"/>
      <c r="AD28" s="257"/>
      <c r="AE28" s="59"/>
      <c r="AF28" s="192"/>
      <c r="AG28" s="194"/>
      <c r="AH28" s="256"/>
      <c r="AI28" s="8"/>
      <c r="AJ28" s="257"/>
      <c r="AK28" s="59"/>
      <c r="AL28" s="192"/>
      <c r="AM28" s="194"/>
      <c r="AN28" s="256"/>
      <c r="AO28" s="8"/>
      <c r="AP28" s="257"/>
      <c r="AQ28" s="59"/>
      <c r="AR28" s="192"/>
      <c r="AS28" s="194"/>
      <c r="AT28" s="256"/>
      <c r="AU28" s="8"/>
      <c r="AV28" s="257"/>
      <c r="AW28" s="59"/>
      <c r="AX28" s="192"/>
      <c r="AY28" s="194"/>
      <c r="AZ28" s="256"/>
      <c r="BA28" s="8"/>
      <c r="BB28" s="257"/>
    </row>
    <row r="29" spans="1:54" ht="9.9499999999999993" customHeight="1" thickBot="1" x14ac:dyDescent="0.25">
      <c r="A29" s="67"/>
      <c r="B29" s="167"/>
      <c r="C29" s="4"/>
      <c r="D29" s="5"/>
      <c r="E29" s="6"/>
      <c r="F29" s="202"/>
      <c r="G29" s="4"/>
      <c r="H29" s="192"/>
      <c r="I29" s="4"/>
      <c r="J29" s="192"/>
      <c r="K29" s="4"/>
      <c r="L29" s="23"/>
      <c r="M29" s="4"/>
      <c r="N29" s="195"/>
      <c r="O29" s="4"/>
      <c r="P29" s="258" t="s">
        <v>8</v>
      </c>
      <c r="Q29" s="259"/>
      <c r="R29" s="260" t="s">
        <v>4</v>
      </c>
      <c r="S29" s="4"/>
      <c r="T29" s="195"/>
      <c r="U29" s="194"/>
      <c r="V29" s="258" t="s">
        <v>8</v>
      </c>
      <c r="W29" s="259"/>
      <c r="X29" s="260" t="s">
        <v>4</v>
      </c>
      <c r="Y29" s="4"/>
      <c r="Z29" s="195"/>
      <c r="AA29" s="194"/>
      <c r="AB29" s="258" t="s">
        <v>8</v>
      </c>
      <c r="AC29" s="259"/>
      <c r="AD29" s="260" t="s">
        <v>4</v>
      </c>
      <c r="AE29" s="4"/>
      <c r="AF29" s="195"/>
      <c r="AG29" s="194"/>
      <c r="AH29" s="258" t="s">
        <v>8</v>
      </c>
      <c r="AI29" s="259"/>
      <c r="AJ29" s="260" t="s">
        <v>4</v>
      </c>
      <c r="AK29" s="4"/>
      <c r="AL29" s="195"/>
      <c r="AM29" s="194"/>
      <c r="AN29" s="258" t="s">
        <v>8</v>
      </c>
      <c r="AO29" s="259"/>
      <c r="AP29" s="260" t="s">
        <v>4</v>
      </c>
      <c r="AQ29" s="4"/>
      <c r="AR29" s="195"/>
      <c r="AS29" s="194"/>
      <c r="AT29" s="258" t="s">
        <v>8</v>
      </c>
      <c r="AU29" s="259"/>
      <c r="AV29" s="260" t="s">
        <v>4</v>
      </c>
      <c r="AW29" s="4"/>
      <c r="AX29" s="195"/>
      <c r="AY29" s="194"/>
      <c r="AZ29" s="258" t="s">
        <v>8</v>
      </c>
      <c r="BA29" s="259"/>
      <c r="BB29" s="260" t="s">
        <v>4</v>
      </c>
    </row>
    <row r="30" spans="1:54" ht="13.5" customHeight="1" thickBot="1" x14ac:dyDescent="0.25">
      <c r="B30" s="167"/>
      <c r="C30" s="4"/>
      <c r="G30" s="193"/>
      <c r="H30" s="193"/>
      <c r="I30" s="193"/>
      <c r="J30" s="193"/>
      <c r="K30" s="193"/>
      <c r="L30" s="193"/>
      <c r="M30" s="193"/>
      <c r="N30" s="193"/>
      <c r="O30" s="193"/>
      <c r="P30" s="29" t="s">
        <v>37</v>
      </c>
      <c r="Q30" s="4"/>
      <c r="R30" s="252"/>
      <c r="S30" s="193"/>
      <c r="T30" s="193"/>
      <c r="U30" s="193"/>
      <c r="V30" s="148" t="s">
        <v>37</v>
      </c>
      <c r="W30" s="149"/>
      <c r="X30" s="149"/>
      <c r="Y30" s="193"/>
      <c r="Z30" s="193"/>
      <c r="AB30" s="148" t="s">
        <v>37</v>
      </c>
      <c r="AC30" s="149"/>
      <c r="AD30" s="149"/>
      <c r="AE30" s="193"/>
      <c r="AF30" s="193"/>
      <c r="AH30" s="148" t="s">
        <v>37</v>
      </c>
      <c r="AI30" s="149"/>
      <c r="AJ30" s="149"/>
      <c r="AK30" s="193"/>
      <c r="AL30" s="193"/>
      <c r="AN30" s="148" t="s">
        <v>37</v>
      </c>
      <c r="AO30" s="149"/>
      <c r="AP30" s="149"/>
      <c r="AQ30" s="193"/>
      <c r="AR30" s="193"/>
      <c r="AT30" s="148" t="s">
        <v>37</v>
      </c>
      <c r="AU30" s="149"/>
      <c r="AV30" s="149"/>
      <c r="AW30" s="193"/>
      <c r="AX30" s="193"/>
      <c r="AZ30" s="148" t="s">
        <v>37</v>
      </c>
      <c r="BA30" s="149"/>
      <c r="BB30" s="149"/>
    </row>
    <row r="31" spans="1:54" ht="12" customHeight="1" thickTop="1" x14ac:dyDescent="0.2">
      <c r="A31" s="67"/>
      <c r="B31" s="167"/>
      <c r="C31" s="4"/>
      <c r="D31" s="141" t="s">
        <v>98</v>
      </c>
      <c r="E31" s="142"/>
      <c r="F31" s="142"/>
      <c r="G31" s="142"/>
      <c r="H31" s="142"/>
      <c r="I31" s="142"/>
      <c r="J31" s="142"/>
      <c r="K31" s="142"/>
      <c r="L31" s="142"/>
      <c r="M31" s="142"/>
      <c r="N31" s="143"/>
    </row>
    <row r="32" spans="1:54" ht="15" customHeight="1" thickBot="1" x14ac:dyDescent="0.25">
      <c r="A32" s="206">
        <v>1</v>
      </c>
      <c r="B32" s="27"/>
      <c r="D32" s="144" t="s">
        <v>12</v>
      </c>
      <c r="E32" s="145"/>
      <c r="F32" s="145"/>
      <c r="G32" s="145"/>
      <c r="H32" s="145"/>
      <c r="I32" s="326">
        <f>($Q$32+$W$32+$AC$32+$AI$32+$AO$32+$AU$32+$BA$32)*$A$32</f>
        <v>119</v>
      </c>
      <c r="J32" s="326"/>
      <c r="K32" s="326"/>
      <c r="L32" s="326"/>
      <c r="M32" s="326"/>
      <c r="N32" s="146" t="s">
        <v>10</v>
      </c>
      <c r="P32" s="159" t="s">
        <v>9</v>
      </c>
      <c r="Q32" s="206">
        <v>36</v>
      </c>
      <c r="R32" s="35" t="s">
        <v>10</v>
      </c>
      <c r="V32" s="159" t="s">
        <v>9</v>
      </c>
      <c r="W32" s="206">
        <v>24</v>
      </c>
      <c r="X32" s="35" t="s">
        <v>10</v>
      </c>
      <c r="AB32" s="159" t="s">
        <v>9</v>
      </c>
      <c r="AC32" s="206">
        <v>14</v>
      </c>
      <c r="AD32" s="35" t="s">
        <v>10</v>
      </c>
      <c r="AH32" s="159" t="s">
        <v>9</v>
      </c>
      <c r="AI32" s="206">
        <v>9</v>
      </c>
      <c r="AJ32" s="35" t="s">
        <v>10</v>
      </c>
      <c r="AN32" s="159" t="s">
        <v>9</v>
      </c>
      <c r="AO32" s="206">
        <v>10</v>
      </c>
      <c r="AP32" s="35" t="s">
        <v>10</v>
      </c>
      <c r="AT32" s="159" t="s">
        <v>9</v>
      </c>
      <c r="AU32" s="206">
        <v>18</v>
      </c>
      <c r="AV32" s="35" t="s">
        <v>10</v>
      </c>
      <c r="AZ32" s="159" t="s">
        <v>9</v>
      </c>
      <c r="BA32" s="206">
        <v>8</v>
      </c>
      <c r="BB32" s="35" t="s">
        <v>10</v>
      </c>
    </row>
    <row r="33" spans="1:54" ht="6.95" customHeight="1" thickTop="1" thickBot="1" x14ac:dyDescent="0.25">
      <c r="A33" s="67"/>
      <c r="B33" s="167"/>
      <c r="C33" s="4"/>
      <c r="N33" s="58"/>
      <c r="O33" s="60"/>
      <c r="P33" s="253"/>
      <c r="Q33" s="254"/>
      <c r="R33" s="255"/>
      <c r="T33" s="58"/>
      <c r="U33" s="60"/>
      <c r="V33" s="253"/>
      <c r="W33" s="254"/>
      <c r="X33" s="255"/>
      <c r="Z33" s="58"/>
      <c r="AA33" s="60"/>
      <c r="AB33" s="253"/>
      <c r="AC33" s="254"/>
      <c r="AD33" s="255"/>
      <c r="AF33" s="58"/>
      <c r="AG33" s="60"/>
      <c r="AH33" s="253"/>
      <c r="AI33" s="254"/>
      <c r="AJ33" s="255"/>
      <c r="AL33" s="58"/>
      <c r="AM33" s="60"/>
      <c r="AN33" s="253"/>
      <c r="AO33" s="254"/>
      <c r="AP33" s="255"/>
      <c r="AR33" s="58"/>
      <c r="AS33" s="60"/>
      <c r="AT33" s="253"/>
      <c r="AU33" s="254"/>
      <c r="AV33" s="255"/>
      <c r="AX33" s="58"/>
      <c r="AY33" s="60"/>
      <c r="AZ33" s="253"/>
      <c r="BA33" s="254"/>
      <c r="BB33" s="255"/>
    </row>
    <row r="34" spans="1:54" ht="9.9499999999999993" customHeight="1" thickBot="1" x14ac:dyDescent="0.25">
      <c r="A34" s="67"/>
      <c r="B34" s="167"/>
      <c r="C34" s="51"/>
      <c r="D34" s="52"/>
      <c r="E34" s="53"/>
      <c r="F34" s="53"/>
      <c r="G34" s="53"/>
      <c r="H34" s="53"/>
      <c r="I34" s="53"/>
      <c r="J34" s="53"/>
      <c r="K34" s="53"/>
      <c r="L34" s="2"/>
      <c r="M34" s="27"/>
      <c r="N34" s="4"/>
      <c r="P34" s="256" t="s">
        <v>5</v>
      </c>
      <c r="Q34" s="7"/>
      <c r="R34" s="257" t="s">
        <v>3</v>
      </c>
      <c r="S34" s="27"/>
      <c r="T34" s="4"/>
      <c r="V34" s="256" t="s">
        <v>5</v>
      </c>
      <c r="W34" s="7"/>
      <c r="X34" s="257" t="s">
        <v>3</v>
      </c>
      <c r="Y34" s="27"/>
      <c r="Z34" s="4"/>
      <c r="AB34" s="256" t="s">
        <v>5</v>
      </c>
      <c r="AC34" s="7"/>
      <c r="AD34" s="257" t="s">
        <v>3</v>
      </c>
      <c r="AE34" s="27"/>
      <c r="AF34" s="4"/>
      <c r="AH34" s="256" t="s">
        <v>5</v>
      </c>
      <c r="AI34" s="7"/>
      <c r="AJ34" s="257" t="s">
        <v>3</v>
      </c>
      <c r="AK34" s="27"/>
      <c r="AL34" s="4"/>
      <c r="AN34" s="256" t="s">
        <v>5</v>
      </c>
      <c r="AO34" s="7"/>
      <c r="AP34" s="257" t="s">
        <v>3</v>
      </c>
      <c r="AQ34" s="27"/>
      <c r="AR34" s="4"/>
      <c r="AT34" s="256" t="s">
        <v>5</v>
      </c>
      <c r="AU34" s="7"/>
      <c r="AV34" s="257" t="s">
        <v>3</v>
      </c>
      <c r="AW34" s="27"/>
      <c r="AX34" s="4"/>
      <c r="AZ34" s="256" t="s">
        <v>5</v>
      </c>
      <c r="BA34" s="7"/>
      <c r="BB34" s="257" t="s">
        <v>3</v>
      </c>
    </row>
    <row r="35" spans="1:54" ht="6.95" customHeight="1" thickBot="1" x14ac:dyDescent="0.25">
      <c r="A35" s="67"/>
      <c r="B35" s="167"/>
      <c r="C35" s="4"/>
      <c r="D35" s="3"/>
      <c r="E35" s="4"/>
      <c r="F35" s="4"/>
      <c r="G35" s="4"/>
      <c r="H35" s="55"/>
      <c r="I35" s="4"/>
      <c r="J35" s="55"/>
      <c r="K35" s="4"/>
      <c r="L35" s="56"/>
      <c r="M35" s="27"/>
      <c r="N35" s="4"/>
      <c r="P35" s="256"/>
      <c r="Q35" s="8"/>
      <c r="R35" s="257"/>
      <c r="S35" s="27"/>
      <c r="T35" s="4"/>
      <c r="V35" s="256"/>
      <c r="W35" s="8"/>
      <c r="X35" s="257"/>
      <c r="Y35" s="27"/>
      <c r="Z35" s="4"/>
      <c r="AB35" s="256"/>
      <c r="AC35" s="8"/>
      <c r="AD35" s="257"/>
      <c r="AE35" s="27"/>
      <c r="AF35" s="4"/>
      <c r="AH35" s="256"/>
      <c r="AI35" s="8"/>
      <c r="AJ35" s="257"/>
      <c r="AK35" s="27"/>
      <c r="AL35" s="4"/>
      <c r="AN35" s="256"/>
      <c r="AO35" s="8"/>
      <c r="AP35" s="257"/>
      <c r="AQ35" s="27"/>
      <c r="AR35" s="4"/>
      <c r="AT35" s="256"/>
      <c r="AU35" s="8"/>
      <c r="AV35" s="257"/>
      <c r="AW35" s="27"/>
      <c r="AX35" s="4"/>
      <c r="AZ35" s="256"/>
      <c r="BA35" s="8"/>
      <c r="BB35" s="257"/>
    </row>
    <row r="36" spans="1:54" ht="9.9499999999999993" customHeight="1" x14ac:dyDescent="0.2">
      <c r="A36" s="67"/>
      <c r="B36" s="197"/>
      <c r="C36" s="193"/>
      <c r="D36" s="198"/>
      <c r="E36" s="193"/>
      <c r="F36" s="191"/>
      <c r="G36" s="193"/>
      <c r="H36" s="199"/>
      <c r="I36" s="193"/>
      <c r="J36" s="199"/>
      <c r="K36" s="4"/>
      <c r="L36" s="56"/>
      <c r="M36" s="27"/>
      <c r="N36" s="4"/>
      <c r="P36" s="256" t="s">
        <v>6</v>
      </c>
      <c r="Q36" s="7"/>
      <c r="R36" s="257" t="s">
        <v>3</v>
      </c>
      <c r="S36" s="27"/>
      <c r="T36" s="4"/>
      <c r="V36" s="256" t="s">
        <v>6</v>
      </c>
      <c r="W36" s="7"/>
      <c r="X36" s="257" t="s">
        <v>3</v>
      </c>
      <c r="Y36" s="27"/>
      <c r="Z36" s="4"/>
      <c r="AB36" s="256" t="s">
        <v>6</v>
      </c>
      <c r="AC36" s="7"/>
      <c r="AD36" s="257" t="s">
        <v>3</v>
      </c>
      <c r="AE36" s="27"/>
      <c r="AF36" s="4"/>
      <c r="AH36" s="256" t="s">
        <v>6</v>
      </c>
      <c r="AI36" s="7"/>
      <c r="AJ36" s="257" t="s">
        <v>3</v>
      </c>
      <c r="AK36" s="27"/>
      <c r="AL36" s="4"/>
      <c r="AN36" s="256" t="s">
        <v>6</v>
      </c>
      <c r="AO36" s="7"/>
      <c r="AP36" s="257" t="s">
        <v>3</v>
      </c>
      <c r="AQ36" s="27"/>
      <c r="AR36" s="4"/>
      <c r="AT36" s="256" t="s">
        <v>6</v>
      </c>
      <c r="AU36" s="7"/>
      <c r="AV36" s="257" t="s">
        <v>3</v>
      </c>
      <c r="AW36" s="27"/>
      <c r="AX36" s="4"/>
      <c r="AZ36" s="256" t="s">
        <v>6</v>
      </c>
      <c r="BA36" s="7"/>
      <c r="BB36" s="257" t="s">
        <v>3</v>
      </c>
    </row>
    <row r="37" spans="1:54" ht="6.95" customHeight="1" x14ac:dyDescent="0.2">
      <c r="A37" s="67"/>
      <c r="B37" s="167"/>
      <c r="C37" s="4"/>
      <c r="D37" s="3"/>
      <c r="E37" s="4"/>
      <c r="F37" s="192"/>
      <c r="G37" s="4"/>
      <c r="H37" s="200"/>
      <c r="I37" s="4"/>
      <c r="J37" s="200"/>
      <c r="K37" s="4"/>
      <c r="L37" s="56"/>
      <c r="M37" s="27"/>
      <c r="N37" s="4"/>
      <c r="O37" s="4"/>
      <c r="P37" s="256"/>
      <c r="Q37" s="8"/>
      <c r="R37" s="257"/>
      <c r="S37" s="27"/>
      <c r="T37" s="4"/>
      <c r="U37" s="4"/>
      <c r="V37" s="256"/>
      <c r="W37" s="8"/>
      <c r="X37" s="257"/>
      <c r="Y37" s="27"/>
      <c r="Z37" s="4"/>
      <c r="AA37" s="4"/>
      <c r="AB37" s="256"/>
      <c r="AC37" s="8"/>
      <c r="AD37" s="257"/>
      <c r="AE37" s="27"/>
      <c r="AF37" s="4"/>
      <c r="AG37" s="4"/>
      <c r="AH37" s="256"/>
      <c r="AI37" s="8"/>
      <c r="AJ37" s="257"/>
      <c r="AK37" s="27"/>
      <c r="AL37" s="4"/>
      <c r="AM37" s="4"/>
      <c r="AN37" s="256"/>
      <c r="AO37" s="8"/>
      <c r="AP37" s="257"/>
      <c r="AQ37" s="27"/>
      <c r="AR37" s="4"/>
      <c r="AS37" s="4"/>
      <c r="AT37" s="256"/>
      <c r="AU37" s="8"/>
      <c r="AV37" s="257"/>
      <c r="AW37" s="27"/>
      <c r="AX37" s="4"/>
      <c r="AY37" s="4"/>
      <c r="AZ37" s="256"/>
      <c r="BA37" s="8"/>
      <c r="BB37" s="257"/>
    </row>
    <row r="38" spans="1:54" ht="9.9499999999999993" customHeight="1" thickBot="1" x14ac:dyDescent="0.25">
      <c r="A38" s="67"/>
      <c r="B38" s="167"/>
      <c r="C38" s="4"/>
      <c r="D38" s="3"/>
      <c r="E38" s="4"/>
      <c r="F38" s="192"/>
      <c r="G38" s="4"/>
      <c r="H38" s="200"/>
      <c r="I38" s="4"/>
      <c r="J38" s="200"/>
      <c r="K38" s="4"/>
      <c r="L38" s="56"/>
      <c r="M38" s="27"/>
      <c r="N38" s="4"/>
      <c r="O38" s="101"/>
      <c r="P38" s="256" t="s">
        <v>7</v>
      </c>
      <c r="Q38" s="7"/>
      <c r="R38" s="257" t="s">
        <v>3</v>
      </c>
      <c r="S38" s="27"/>
      <c r="T38" s="4"/>
      <c r="U38" s="101"/>
      <c r="V38" s="256" t="s">
        <v>7</v>
      </c>
      <c r="W38" s="7"/>
      <c r="X38" s="257" t="s">
        <v>3</v>
      </c>
      <c r="Y38" s="27"/>
      <c r="Z38" s="4"/>
      <c r="AA38" s="101"/>
      <c r="AB38" s="256" t="s">
        <v>7</v>
      </c>
      <c r="AC38" s="7"/>
      <c r="AD38" s="257" t="s">
        <v>3</v>
      </c>
      <c r="AE38" s="27"/>
      <c r="AF38" s="4"/>
      <c r="AG38" s="101"/>
      <c r="AH38" s="256" t="s">
        <v>7</v>
      </c>
      <c r="AI38" s="7"/>
      <c r="AJ38" s="257" t="s">
        <v>3</v>
      </c>
      <c r="AK38" s="27"/>
      <c r="AL38" s="4"/>
      <c r="AM38" s="101"/>
      <c r="AN38" s="256" t="s">
        <v>7</v>
      </c>
      <c r="AO38" s="7"/>
      <c r="AP38" s="257" t="s">
        <v>3</v>
      </c>
      <c r="AQ38" s="27"/>
      <c r="AR38" s="4"/>
      <c r="AS38" s="101"/>
      <c r="AT38" s="256" t="s">
        <v>7</v>
      </c>
      <c r="AU38" s="7"/>
      <c r="AV38" s="257" t="s">
        <v>3</v>
      </c>
      <c r="AW38" s="27"/>
      <c r="AX38" s="4"/>
      <c r="AY38" s="101"/>
      <c r="AZ38" s="256" t="s">
        <v>7</v>
      </c>
      <c r="BA38" s="7"/>
      <c r="BB38" s="257" t="s">
        <v>3</v>
      </c>
    </row>
    <row r="39" spans="1:54" ht="6.95" customHeight="1" thickBot="1" x14ac:dyDescent="0.25">
      <c r="A39" s="67"/>
      <c r="B39" s="167"/>
      <c r="C39" s="4"/>
      <c r="D39" s="3"/>
      <c r="F39" s="192"/>
      <c r="G39" s="4"/>
      <c r="H39" s="201"/>
      <c r="I39" s="58"/>
      <c r="J39" s="201"/>
      <c r="K39" s="58"/>
      <c r="L39" s="57"/>
      <c r="M39" s="59"/>
      <c r="N39" s="196"/>
      <c r="O39" s="60"/>
      <c r="P39" s="256"/>
      <c r="Q39" s="8"/>
      <c r="R39" s="257"/>
      <c r="S39" s="59"/>
      <c r="T39" s="196"/>
      <c r="U39" s="60"/>
      <c r="V39" s="256"/>
      <c r="W39" s="8"/>
      <c r="X39" s="257"/>
      <c r="Y39" s="59"/>
      <c r="Z39" s="192"/>
      <c r="AA39" s="194"/>
      <c r="AB39" s="256"/>
      <c r="AC39" s="8"/>
      <c r="AD39" s="257"/>
      <c r="AE39" s="59"/>
      <c r="AF39" s="192"/>
      <c r="AG39" s="194"/>
      <c r="AH39" s="256"/>
      <c r="AI39" s="8"/>
      <c r="AJ39" s="257"/>
      <c r="AK39" s="59"/>
      <c r="AL39" s="192"/>
      <c r="AM39" s="194"/>
      <c r="AN39" s="256"/>
      <c r="AO39" s="8"/>
      <c r="AP39" s="257"/>
      <c r="AQ39" s="59"/>
      <c r="AR39" s="192"/>
      <c r="AS39" s="194"/>
      <c r="AT39" s="256"/>
      <c r="AU39" s="8"/>
      <c r="AV39" s="257"/>
      <c r="AW39" s="59"/>
      <c r="AX39" s="192"/>
      <c r="AY39" s="194"/>
      <c r="AZ39" s="256"/>
      <c r="BA39" s="8"/>
      <c r="BB39" s="257"/>
    </row>
    <row r="40" spans="1:54" ht="9.9499999999999993" customHeight="1" thickBot="1" x14ac:dyDescent="0.25">
      <c r="A40" s="67"/>
      <c r="B40" s="167"/>
      <c r="C40" s="4"/>
      <c r="D40" s="5"/>
      <c r="E40" s="6"/>
      <c r="F40" s="202"/>
      <c r="G40" s="4"/>
      <c r="H40" s="192"/>
      <c r="I40" s="4"/>
      <c r="J40" s="192"/>
      <c r="K40" s="4"/>
      <c r="L40" s="23"/>
      <c r="M40" s="4"/>
      <c r="N40" s="195"/>
      <c r="O40" s="194"/>
      <c r="P40" s="258" t="s">
        <v>8</v>
      </c>
      <c r="Q40" s="259"/>
      <c r="R40" s="260" t="s">
        <v>4</v>
      </c>
      <c r="S40" s="4"/>
      <c r="T40" s="195"/>
      <c r="U40" s="194"/>
      <c r="V40" s="258" t="s">
        <v>8</v>
      </c>
      <c r="W40" s="259"/>
      <c r="X40" s="260" t="s">
        <v>4</v>
      </c>
      <c r="Y40" s="4"/>
      <c r="Z40" s="195"/>
      <c r="AA40" s="194"/>
      <c r="AB40" s="258" t="s">
        <v>8</v>
      </c>
      <c r="AC40" s="259"/>
      <c r="AD40" s="260" t="s">
        <v>4</v>
      </c>
      <c r="AE40" s="4"/>
      <c r="AF40" s="195"/>
      <c r="AG40" s="194"/>
      <c r="AH40" s="258" t="s">
        <v>8</v>
      </c>
      <c r="AI40" s="259"/>
      <c r="AJ40" s="260" t="s">
        <v>4</v>
      </c>
      <c r="AK40" s="4"/>
      <c r="AL40" s="195"/>
      <c r="AM40" s="194"/>
      <c r="AN40" s="258" t="s">
        <v>8</v>
      </c>
      <c r="AO40" s="259"/>
      <c r="AP40" s="260" t="s">
        <v>4</v>
      </c>
      <c r="AQ40" s="4"/>
      <c r="AR40" s="195"/>
      <c r="AS40" s="194"/>
      <c r="AT40" s="258" t="s">
        <v>8</v>
      </c>
      <c r="AU40" s="259"/>
      <c r="AV40" s="260" t="s">
        <v>4</v>
      </c>
      <c r="AW40" s="4"/>
      <c r="AX40" s="195"/>
      <c r="AY40" s="194"/>
      <c r="AZ40" s="258" t="s">
        <v>8</v>
      </c>
      <c r="BA40" s="259"/>
      <c r="BB40" s="260" t="s">
        <v>4</v>
      </c>
    </row>
    <row r="41" spans="1:54" ht="13.5" customHeight="1" x14ac:dyDescent="0.2">
      <c r="B41" s="167"/>
      <c r="C41" s="4"/>
      <c r="G41" s="193"/>
      <c r="H41" s="193"/>
      <c r="I41" s="193"/>
      <c r="J41" s="193"/>
      <c r="K41" s="193"/>
      <c r="L41" s="193"/>
      <c r="M41" s="193"/>
      <c r="N41" s="193"/>
      <c r="O41" s="193"/>
      <c r="P41" s="148" t="s">
        <v>37</v>
      </c>
      <c r="Q41" s="149"/>
      <c r="R41" s="149"/>
      <c r="S41" s="193"/>
      <c r="T41" s="193"/>
      <c r="U41" s="193"/>
      <c r="V41" s="148" t="s">
        <v>37</v>
      </c>
      <c r="W41" s="149"/>
      <c r="X41" s="149"/>
      <c r="Y41" s="193"/>
      <c r="Z41" s="193"/>
      <c r="AB41" s="148" t="s">
        <v>37</v>
      </c>
      <c r="AC41" s="149"/>
      <c r="AD41" s="149"/>
      <c r="AE41" s="193"/>
      <c r="AF41" s="193"/>
      <c r="AH41" s="148" t="s">
        <v>37</v>
      </c>
      <c r="AI41" s="149"/>
      <c r="AJ41" s="149"/>
      <c r="AK41" s="193"/>
      <c r="AL41" s="193"/>
      <c r="AN41" s="148" t="s">
        <v>37</v>
      </c>
      <c r="AO41" s="149"/>
      <c r="AP41" s="149"/>
      <c r="AQ41" s="193"/>
      <c r="AR41" s="193"/>
      <c r="AT41" s="148" t="s">
        <v>37</v>
      </c>
      <c r="AU41" s="149"/>
      <c r="AV41" s="149"/>
      <c r="AW41" s="193"/>
      <c r="AX41" s="193"/>
      <c r="AZ41" s="148" t="s">
        <v>37</v>
      </c>
      <c r="BA41" s="149"/>
      <c r="BB41" s="149"/>
    </row>
    <row r="42" spans="1:54" ht="15" customHeight="1" thickBot="1" x14ac:dyDescent="0.25">
      <c r="B42" s="167"/>
      <c r="C42" s="4"/>
    </row>
    <row r="43" spans="1:54" ht="9.9499999999999993" customHeight="1" thickTop="1" x14ac:dyDescent="0.2">
      <c r="B43" s="167"/>
      <c r="C43" s="357" t="s">
        <v>69</v>
      </c>
      <c r="D43" s="358"/>
      <c r="E43" s="358"/>
      <c r="F43" s="358"/>
      <c r="G43" s="358"/>
      <c r="H43" s="358"/>
      <c r="I43" s="358"/>
      <c r="J43" s="358"/>
      <c r="K43" s="358"/>
      <c r="L43" s="358"/>
      <c r="M43" s="358"/>
      <c r="N43" s="358"/>
      <c r="P43" s="331">
        <v>80</v>
      </c>
      <c r="Q43" s="360" t="s">
        <v>13</v>
      </c>
      <c r="R43" s="29"/>
      <c r="S43" s="29"/>
      <c r="T43" s="29"/>
      <c r="V43" s="332">
        <f>$P$43-$P$46</f>
        <v>20</v>
      </c>
      <c r="W43" s="352" t="s">
        <v>14</v>
      </c>
      <c r="AB43" s="344" t="s">
        <v>55</v>
      </c>
      <c r="AC43" s="345"/>
      <c r="AD43" s="345"/>
      <c r="AE43" s="346"/>
    </row>
    <row r="44" spans="1:54" ht="9.9499999999999993" customHeight="1" thickBot="1" x14ac:dyDescent="0.25">
      <c r="B44" s="167"/>
      <c r="C44" s="4"/>
      <c r="D44" s="12"/>
      <c r="E44" s="12"/>
      <c r="F44" s="12"/>
      <c r="G44" s="12"/>
      <c r="H44" s="12"/>
      <c r="I44" s="12"/>
      <c r="J44" s="12"/>
      <c r="K44" s="12"/>
      <c r="L44" s="12"/>
      <c r="M44" s="12"/>
      <c r="N44" s="12"/>
      <c r="P44" s="331"/>
      <c r="Q44" s="360"/>
      <c r="R44" s="29"/>
      <c r="S44" s="29"/>
      <c r="T44" s="29"/>
      <c r="U44" s="12"/>
      <c r="V44" s="333"/>
      <c r="W44" s="353"/>
      <c r="AB44" s="347"/>
      <c r="AC44" s="348"/>
      <c r="AD44" s="348"/>
      <c r="AE44" s="349"/>
    </row>
    <row r="45" spans="1:54" ht="9.9499999999999993" customHeight="1" thickBot="1" x14ac:dyDescent="0.25">
      <c r="B45" s="163"/>
      <c r="C45" s="164"/>
      <c r="D45" s="165"/>
      <c r="E45" s="165"/>
      <c r="F45" s="165"/>
      <c r="G45" s="165"/>
      <c r="H45" s="165"/>
      <c r="I45" s="165"/>
      <c r="J45" s="165"/>
      <c r="K45" s="165"/>
      <c r="L45" s="165"/>
      <c r="M45" s="165"/>
      <c r="N45" s="165"/>
      <c r="O45" s="164"/>
      <c r="P45" s="4"/>
      <c r="Q45" s="164"/>
      <c r="R45" s="164"/>
      <c r="S45" s="164"/>
      <c r="T45" s="164"/>
      <c r="U45" s="165"/>
      <c r="V45" s="190"/>
      <c r="W45" s="166"/>
      <c r="X45" s="164"/>
      <c r="Y45" s="49"/>
      <c r="Z45" s="4"/>
      <c r="AB45" s="341" t="s">
        <v>64</v>
      </c>
      <c r="AC45" s="342"/>
      <c r="AD45" s="342"/>
      <c r="AE45" s="343"/>
    </row>
    <row r="46" spans="1:54" ht="8.1" customHeight="1" thickBot="1" x14ac:dyDescent="0.25">
      <c r="D46" s="12"/>
      <c r="E46" s="12"/>
      <c r="F46" s="12"/>
      <c r="G46" s="12"/>
      <c r="H46" s="12"/>
      <c r="I46" s="12"/>
      <c r="J46" s="12"/>
      <c r="K46" s="12"/>
      <c r="L46" s="12"/>
      <c r="M46" s="12"/>
      <c r="N46" s="12"/>
      <c r="P46" s="331">
        <v>60</v>
      </c>
      <c r="Q46" s="360" t="s">
        <v>13</v>
      </c>
      <c r="R46" s="29"/>
      <c r="S46" s="29"/>
      <c r="T46" s="29"/>
      <c r="U46" s="12"/>
      <c r="V46" s="189"/>
      <c r="W46" s="31"/>
      <c r="X46" s="191"/>
      <c r="Y46" s="27"/>
      <c r="Z46" s="4"/>
      <c r="AB46" s="341"/>
      <c r="AC46" s="342"/>
      <c r="AD46" s="342"/>
      <c r="AE46" s="343"/>
    </row>
    <row r="47" spans="1:54" ht="12" customHeight="1" thickTop="1" x14ac:dyDescent="0.2">
      <c r="B47" s="4"/>
      <c r="C47" s="359" t="s">
        <v>103</v>
      </c>
      <c r="D47" s="359"/>
      <c r="E47" s="359"/>
      <c r="F47" s="359"/>
      <c r="G47" s="359"/>
      <c r="H47" s="359"/>
      <c r="I47" s="359"/>
      <c r="J47" s="359"/>
      <c r="K47" s="359"/>
      <c r="L47" s="359"/>
      <c r="M47" s="359"/>
      <c r="N47" s="359"/>
      <c r="P47" s="331"/>
      <c r="Q47" s="360"/>
      <c r="R47" s="29"/>
      <c r="S47" s="29"/>
      <c r="T47" s="29"/>
      <c r="V47" s="30" t="s">
        <v>49</v>
      </c>
      <c r="X47" s="192"/>
      <c r="Y47" s="27"/>
      <c r="Z47" s="4"/>
      <c r="AB47" s="168" t="s">
        <v>62</v>
      </c>
      <c r="AC47" s="152" t="s">
        <v>63</v>
      </c>
      <c r="AD47" s="37"/>
      <c r="AE47" s="169" t="s">
        <v>36</v>
      </c>
    </row>
    <row r="48" spans="1:54" ht="12.75" customHeight="1" x14ac:dyDescent="0.2">
      <c r="X48" s="192"/>
      <c r="Y48" s="27"/>
      <c r="Z48" s="4"/>
      <c r="AB48" s="170" t="s">
        <v>56</v>
      </c>
      <c r="AC48" s="39"/>
      <c r="AD48" s="40" t="s">
        <v>83</v>
      </c>
      <c r="AE48" s="171">
        <f>$V$59</f>
        <v>7.996560619088565</v>
      </c>
    </row>
    <row r="49" spans="1:32" x14ac:dyDescent="0.2">
      <c r="B49" s="18" t="s">
        <v>16</v>
      </c>
      <c r="X49" s="192"/>
      <c r="Y49" s="27"/>
      <c r="Z49" s="4"/>
      <c r="AB49" s="170" t="s">
        <v>57</v>
      </c>
      <c r="AC49" s="39"/>
      <c r="AD49" s="40" t="s">
        <v>82</v>
      </c>
      <c r="AE49" s="171">
        <f>$V$59</f>
        <v>7.996560619088565</v>
      </c>
    </row>
    <row r="50" spans="1:32" ht="12" customHeight="1" x14ac:dyDescent="0.2">
      <c r="X50" s="192"/>
      <c r="Y50" s="27"/>
      <c r="Z50" s="4"/>
      <c r="AB50" s="170" t="s">
        <v>57</v>
      </c>
      <c r="AC50" s="39"/>
      <c r="AD50" s="40" t="s">
        <v>81</v>
      </c>
      <c r="AE50" s="171">
        <f t="shared" ref="AE50:AE55" si="0">$V$59</f>
        <v>7.996560619088565</v>
      </c>
    </row>
    <row r="51" spans="1:32" x14ac:dyDescent="0.2">
      <c r="A51" s="187" t="s">
        <v>1</v>
      </c>
      <c r="B51" s="188"/>
      <c r="C51" s="188" t="s">
        <v>102</v>
      </c>
      <c r="D51" s="188"/>
      <c r="E51" s="188"/>
      <c r="F51" s="188"/>
      <c r="G51" s="188"/>
      <c r="H51" s="188"/>
      <c r="I51" s="188"/>
      <c r="J51" s="188"/>
      <c r="K51" s="188"/>
      <c r="L51" s="188"/>
      <c r="M51" s="188"/>
      <c r="N51" s="188"/>
      <c r="O51" s="188"/>
      <c r="P51" s="188"/>
      <c r="Q51" s="188"/>
      <c r="R51" s="188"/>
      <c r="S51" s="188"/>
      <c r="T51" s="188"/>
      <c r="U51" s="188"/>
      <c r="V51" s="188"/>
      <c r="W51" s="188"/>
      <c r="X51" s="192"/>
      <c r="Y51" s="27"/>
      <c r="Z51" s="4"/>
      <c r="AB51" s="170" t="s">
        <v>58</v>
      </c>
      <c r="AC51" s="39"/>
      <c r="AD51" s="40" t="s">
        <v>80</v>
      </c>
      <c r="AE51" s="171">
        <f t="shared" si="0"/>
        <v>7.996560619088565</v>
      </c>
    </row>
    <row r="52" spans="1:32" ht="12" customHeight="1" thickBot="1" x14ac:dyDescent="0.25">
      <c r="X52" s="192"/>
      <c r="Y52" s="27"/>
      <c r="Z52" s="4"/>
      <c r="AB52" s="170" t="s">
        <v>58</v>
      </c>
      <c r="AC52" s="39"/>
      <c r="AD52" s="40" t="s">
        <v>79</v>
      </c>
      <c r="AE52" s="171">
        <f t="shared" si="0"/>
        <v>7.996560619088565</v>
      </c>
    </row>
    <row r="53" spans="1:32" ht="12" customHeight="1" thickTop="1" thickBot="1" x14ac:dyDescent="0.25">
      <c r="C53" s="4"/>
      <c r="D53" s="327">
        <f>$AC$17</f>
        <v>60</v>
      </c>
      <c r="E53" s="328"/>
      <c r="F53" s="328"/>
      <c r="G53" s="328"/>
      <c r="H53" s="328"/>
      <c r="I53" s="328"/>
      <c r="J53" s="328"/>
      <c r="K53" s="328"/>
      <c r="L53" s="329"/>
      <c r="M53" s="322" t="s">
        <v>48</v>
      </c>
      <c r="N53" s="322"/>
      <c r="O53" s="322"/>
      <c r="P53" s="327">
        <f>$I$21+$I$32</f>
        <v>186</v>
      </c>
      <c r="Q53" s="328"/>
      <c r="R53" s="162" t="s">
        <v>10</v>
      </c>
      <c r="S53" s="336" t="s">
        <v>18</v>
      </c>
      <c r="T53" s="336"/>
      <c r="U53" s="327">
        <f>$D$53*P53</f>
        <v>11160</v>
      </c>
      <c r="V53" s="328"/>
      <c r="W53" s="162" t="s">
        <v>4</v>
      </c>
      <c r="X53" s="192"/>
      <c r="Y53" s="27"/>
      <c r="Z53" s="4"/>
      <c r="AB53" s="170" t="s">
        <v>59</v>
      </c>
      <c r="AC53" s="39"/>
      <c r="AD53" s="40" t="s">
        <v>75</v>
      </c>
      <c r="AE53" s="171">
        <f t="shared" si="0"/>
        <v>7.996560619088565</v>
      </c>
    </row>
    <row r="54" spans="1:32" ht="12" customHeight="1" thickTop="1" x14ac:dyDescent="0.2">
      <c r="X54" s="192"/>
      <c r="Y54" s="27"/>
      <c r="Z54" s="4"/>
      <c r="AB54" s="170" t="s">
        <v>60</v>
      </c>
      <c r="AC54" s="39"/>
      <c r="AD54" s="40" t="s">
        <v>74</v>
      </c>
      <c r="AE54" s="171">
        <f t="shared" si="0"/>
        <v>7.996560619088565</v>
      </c>
    </row>
    <row r="55" spans="1:32" x14ac:dyDescent="0.2">
      <c r="A55" s="9" t="s">
        <v>2</v>
      </c>
      <c r="C55" s="1" t="s">
        <v>20</v>
      </c>
      <c r="X55" s="192"/>
      <c r="Y55" s="27"/>
      <c r="AB55" s="170" t="s">
        <v>61</v>
      </c>
      <c r="AC55" s="39"/>
      <c r="AD55" s="40" t="s">
        <v>73</v>
      </c>
      <c r="AE55" s="171">
        <f t="shared" si="0"/>
        <v>7.996560619088565</v>
      </c>
    </row>
    <row r="56" spans="1:32" ht="12" customHeight="1" x14ac:dyDescent="0.2">
      <c r="AB56" s="341" t="s">
        <v>65</v>
      </c>
      <c r="AC56" s="342"/>
      <c r="AD56" s="342"/>
      <c r="AE56" s="343"/>
    </row>
    <row r="57" spans="1:32" ht="12" customHeight="1" x14ac:dyDescent="0.2">
      <c r="C57" s="1" t="s">
        <v>21</v>
      </c>
      <c r="AB57" s="341"/>
      <c r="AC57" s="342"/>
      <c r="AD57" s="342"/>
      <c r="AE57" s="343"/>
      <c r="AF57" s="28"/>
    </row>
    <row r="58" spans="1:32" ht="12" customHeight="1" thickBot="1" x14ac:dyDescent="0.25">
      <c r="C58" s="11" t="s">
        <v>23</v>
      </c>
      <c r="J58" s="330" t="s">
        <v>23</v>
      </c>
      <c r="K58" s="330"/>
      <c r="P58" s="33"/>
      <c r="Q58" s="33"/>
      <c r="R58" s="34"/>
      <c r="S58" s="34"/>
      <c r="T58" s="34"/>
      <c r="U58" s="34"/>
      <c r="V58" s="4"/>
      <c r="W58" s="4"/>
      <c r="X58" s="4"/>
      <c r="Y58" s="4"/>
      <c r="Z58" s="4"/>
      <c r="AB58" s="172" t="s">
        <v>62</v>
      </c>
      <c r="AC58" s="152" t="s">
        <v>63</v>
      </c>
      <c r="AD58" s="61"/>
      <c r="AE58" s="169" t="s">
        <v>36</v>
      </c>
    </row>
    <row r="59" spans="1:32" ht="12" customHeight="1" thickTop="1" x14ac:dyDescent="0.2">
      <c r="C59" s="11" t="s">
        <v>22</v>
      </c>
      <c r="D59" s="330" t="s">
        <v>18</v>
      </c>
      <c r="E59" s="330"/>
      <c r="F59" s="6"/>
      <c r="G59" s="6"/>
      <c r="H59" s="6"/>
      <c r="I59" s="6"/>
      <c r="J59" s="6" t="s">
        <v>24</v>
      </c>
      <c r="K59" s="6"/>
      <c r="L59" s="6"/>
      <c r="M59" s="6"/>
      <c r="N59" s="6"/>
      <c r="O59" s="322" t="s">
        <v>18</v>
      </c>
      <c r="P59" s="334">
        <f>$U$53</f>
        <v>11160</v>
      </c>
      <c r="Q59" s="335"/>
      <c r="R59" s="181" t="s">
        <v>4</v>
      </c>
      <c r="S59" s="181"/>
      <c r="T59" s="182"/>
      <c r="U59" s="322" t="s">
        <v>18</v>
      </c>
      <c r="V59" s="337">
        <f>$U$53/(1.163*60*$V$43)</f>
        <v>7.996560619088565</v>
      </c>
      <c r="W59" s="338"/>
      <c r="X59" s="177" t="s">
        <v>25</v>
      </c>
      <c r="Y59" s="178"/>
      <c r="Z59" s="4"/>
      <c r="AB59" s="170" t="s">
        <v>66</v>
      </c>
      <c r="AC59" s="39"/>
      <c r="AD59" s="40" t="s">
        <v>76</v>
      </c>
      <c r="AE59" s="171">
        <f>$V$59</f>
        <v>7.996560619088565</v>
      </c>
    </row>
    <row r="60" spans="1:32" ht="12" customHeight="1" thickBot="1" x14ac:dyDescent="0.3">
      <c r="F60" s="1" t="s">
        <v>50</v>
      </c>
      <c r="O60" s="322"/>
      <c r="P60" s="183" t="s">
        <v>52</v>
      </c>
      <c r="Q60" s="184">
        <f>$V$43</f>
        <v>20</v>
      </c>
      <c r="R60" s="185" t="s">
        <v>14</v>
      </c>
      <c r="S60" s="185"/>
      <c r="T60" s="186"/>
      <c r="U60" s="322"/>
      <c r="V60" s="339"/>
      <c r="W60" s="340"/>
      <c r="X60" s="179" t="s">
        <v>26</v>
      </c>
      <c r="Y60" s="180"/>
      <c r="Z60" s="4"/>
      <c r="AB60" s="170" t="s">
        <v>67</v>
      </c>
      <c r="AC60" s="39"/>
      <c r="AD60" s="40" t="s">
        <v>77</v>
      </c>
      <c r="AE60" s="171">
        <f>$V$59</f>
        <v>7.996560619088565</v>
      </c>
    </row>
    <row r="61" spans="1:32" ht="12" customHeight="1" thickTop="1" thickBot="1" x14ac:dyDescent="0.25">
      <c r="P61" s="4"/>
      <c r="Q61" s="32"/>
      <c r="R61" s="34"/>
      <c r="S61" s="34"/>
      <c r="T61" s="34"/>
      <c r="U61" s="4"/>
      <c r="V61" s="4"/>
      <c r="W61" s="4"/>
      <c r="X61" s="4"/>
      <c r="Y61" s="4"/>
      <c r="Z61" s="4"/>
      <c r="AB61" s="173" t="s">
        <v>68</v>
      </c>
      <c r="AC61" s="174"/>
      <c r="AD61" s="175" t="s">
        <v>78</v>
      </c>
      <c r="AE61" s="176">
        <f>$V$59</f>
        <v>7.996560619088565</v>
      </c>
    </row>
    <row r="62" spans="1:32" ht="12" customHeight="1" thickTop="1" x14ac:dyDescent="0.2">
      <c r="AB62" s="36"/>
      <c r="AC62" s="21"/>
    </row>
    <row r="63" spans="1:32" ht="9.9499999999999993" customHeight="1" x14ac:dyDescent="0.2">
      <c r="B63" s="21"/>
      <c r="C63" s="21" t="s">
        <v>53</v>
      </c>
      <c r="D63" s="21" t="s">
        <v>54</v>
      </c>
    </row>
    <row r="64" spans="1:32" ht="9.9499999999999993" customHeight="1" x14ac:dyDescent="0.2">
      <c r="C64" s="21"/>
      <c r="D64" s="21" t="s">
        <v>51</v>
      </c>
    </row>
    <row r="65" spans="1:15" ht="9.9499999999999993" customHeight="1" x14ac:dyDescent="0.2"/>
    <row r="67" spans="1:15" ht="12" hidden="1" customHeight="1" x14ac:dyDescent="0.2"/>
    <row r="68" spans="1:15" ht="12" hidden="1" customHeight="1" x14ac:dyDescent="0.2">
      <c r="A68" s="99" t="s">
        <v>38</v>
      </c>
      <c r="O68" s="99" t="s">
        <v>47</v>
      </c>
    </row>
    <row r="69" spans="1:15" ht="12" hidden="1" customHeight="1" x14ac:dyDescent="0.2">
      <c r="A69" s="100">
        <v>1</v>
      </c>
      <c r="O69" s="100">
        <v>10</v>
      </c>
    </row>
    <row r="70" spans="1:15" ht="12" hidden="1" customHeight="1" x14ac:dyDescent="0.2">
      <c r="A70" s="100">
        <v>2</v>
      </c>
      <c r="O70" s="100">
        <v>15</v>
      </c>
    </row>
    <row r="71" spans="1:15" ht="12" hidden="1" customHeight="1" x14ac:dyDescent="0.2">
      <c r="A71" s="100">
        <v>3</v>
      </c>
      <c r="O71" s="100">
        <v>20</v>
      </c>
    </row>
    <row r="72" spans="1:15" ht="12" hidden="1" customHeight="1" x14ac:dyDescent="0.2">
      <c r="A72" s="100">
        <v>4</v>
      </c>
      <c r="O72" s="100">
        <v>25</v>
      </c>
    </row>
    <row r="73" spans="1:15" ht="12" hidden="1" customHeight="1" x14ac:dyDescent="0.2">
      <c r="A73" s="100">
        <v>5</v>
      </c>
      <c r="O73" s="100">
        <v>30</v>
      </c>
    </row>
    <row r="74" spans="1:15" ht="12" hidden="1" customHeight="1" x14ac:dyDescent="0.2">
      <c r="A74" s="100">
        <v>6</v>
      </c>
      <c r="O74" s="100">
        <v>35</v>
      </c>
    </row>
    <row r="75" spans="1:15" ht="12" hidden="1" customHeight="1" x14ac:dyDescent="0.2">
      <c r="A75" s="100">
        <v>7</v>
      </c>
      <c r="O75" s="100">
        <v>40</v>
      </c>
    </row>
    <row r="76" spans="1:15" ht="12" hidden="1" customHeight="1" x14ac:dyDescent="0.2">
      <c r="A76" s="100">
        <v>8</v>
      </c>
      <c r="O76" s="100">
        <v>45</v>
      </c>
    </row>
    <row r="77" spans="1:15" ht="12" hidden="1" customHeight="1" x14ac:dyDescent="0.2">
      <c r="A77" s="100">
        <v>9</v>
      </c>
      <c r="O77" s="100">
        <v>50</v>
      </c>
    </row>
    <row r="78" spans="1:15" ht="12" hidden="1" customHeight="1" x14ac:dyDescent="0.2">
      <c r="A78" s="100">
        <v>10</v>
      </c>
      <c r="O78" s="100">
        <v>60</v>
      </c>
    </row>
    <row r="79" spans="1:15" ht="12" hidden="1" customHeight="1" x14ac:dyDescent="0.2">
      <c r="A79" s="100">
        <v>11</v>
      </c>
      <c r="O79" s="100">
        <v>70</v>
      </c>
    </row>
    <row r="80" spans="1:15" ht="12" hidden="1" customHeight="1" x14ac:dyDescent="0.2">
      <c r="A80" s="100">
        <v>12</v>
      </c>
      <c r="O80" s="100">
        <v>80</v>
      </c>
    </row>
    <row r="81" spans="1:15" ht="12" hidden="1" customHeight="1" x14ac:dyDescent="0.2">
      <c r="A81" s="100">
        <v>13</v>
      </c>
      <c r="O81" s="100">
        <v>90</v>
      </c>
    </row>
    <row r="82" spans="1:15" ht="12" hidden="1" customHeight="1" x14ac:dyDescent="0.2">
      <c r="A82" s="100">
        <v>14</v>
      </c>
      <c r="O82" s="100">
        <v>100</v>
      </c>
    </row>
    <row r="83" spans="1:15" ht="12" hidden="1" customHeight="1" x14ac:dyDescent="0.2">
      <c r="A83" s="100">
        <v>15</v>
      </c>
      <c r="O83" s="100">
        <v>110</v>
      </c>
    </row>
    <row r="84" spans="1:15" ht="12" hidden="1" customHeight="1" x14ac:dyDescent="0.2">
      <c r="A84" s="100">
        <v>16</v>
      </c>
      <c r="O84" s="100">
        <v>120</v>
      </c>
    </row>
    <row r="85" spans="1:15" ht="12" hidden="1" customHeight="1" x14ac:dyDescent="0.2">
      <c r="A85" s="100">
        <v>17</v>
      </c>
      <c r="O85" s="100">
        <v>130</v>
      </c>
    </row>
    <row r="86" spans="1:15" ht="12" hidden="1" customHeight="1" x14ac:dyDescent="0.2">
      <c r="A86" s="100">
        <v>18</v>
      </c>
      <c r="O86" s="100">
        <v>140</v>
      </c>
    </row>
    <row r="87" spans="1:15" ht="12" hidden="1" customHeight="1" x14ac:dyDescent="0.2">
      <c r="A87" s="100">
        <v>19</v>
      </c>
      <c r="O87" s="100">
        <v>150</v>
      </c>
    </row>
    <row r="88" spans="1:15" ht="12" hidden="1" customHeight="1" x14ac:dyDescent="0.2">
      <c r="A88" s="100">
        <v>20</v>
      </c>
      <c r="O88" s="100">
        <v>160</v>
      </c>
    </row>
    <row r="89" spans="1:15" ht="12" hidden="1" customHeight="1" x14ac:dyDescent="0.2">
      <c r="A89" s="100">
        <v>21</v>
      </c>
      <c r="O89" s="100">
        <v>170</v>
      </c>
    </row>
    <row r="90" spans="1:15" ht="12" hidden="1" customHeight="1" x14ac:dyDescent="0.2">
      <c r="A90" s="100">
        <v>22</v>
      </c>
      <c r="O90" s="100">
        <v>180</v>
      </c>
    </row>
    <row r="91" spans="1:15" ht="12" hidden="1" customHeight="1" x14ac:dyDescent="0.2">
      <c r="A91" s="100">
        <v>23</v>
      </c>
      <c r="O91" s="100">
        <v>190</v>
      </c>
    </row>
    <row r="92" spans="1:15" ht="12" hidden="1" customHeight="1" x14ac:dyDescent="0.2">
      <c r="A92" s="100">
        <v>24</v>
      </c>
      <c r="O92" s="100">
        <v>200</v>
      </c>
    </row>
    <row r="93" spans="1:15" ht="12" hidden="1" customHeight="1" x14ac:dyDescent="0.2">
      <c r="A93" s="100">
        <v>25</v>
      </c>
      <c r="O93" s="100">
        <v>210</v>
      </c>
    </row>
    <row r="94" spans="1:15" ht="12" hidden="1" customHeight="1" x14ac:dyDescent="0.2">
      <c r="A94" s="100">
        <v>26</v>
      </c>
      <c r="O94" s="100">
        <v>220</v>
      </c>
    </row>
    <row r="95" spans="1:15" ht="12" hidden="1" customHeight="1" x14ac:dyDescent="0.2">
      <c r="A95" s="100">
        <v>27</v>
      </c>
      <c r="O95" s="100">
        <v>230</v>
      </c>
    </row>
    <row r="96" spans="1:15" ht="12" hidden="1" customHeight="1" x14ac:dyDescent="0.2">
      <c r="A96" s="100">
        <v>28</v>
      </c>
      <c r="O96" s="100">
        <v>240</v>
      </c>
    </row>
    <row r="97" spans="1:15" ht="12" hidden="1" customHeight="1" x14ac:dyDescent="0.2">
      <c r="A97" s="100">
        <v>29</v>
      </c>
      <c r="O97" s="100">
        <v>250</v>
      </c>
    </row>
    <row r="98" spans="1:15" ht="12" hidden="1" customHeight="1" x14ac:dyDescent="0.2">
      <c r="A98" s="100">
        <v>30</v>
      </c>
      <c r="O98" s="100">
        <v>300</v>
      </c>
    </row>
    <row r="99" spans="1:15" ht="12" hidden="1" customHeight="1" x14ac:dyDescent="0.2"/>
    <row r="100" spans="1:15" ht="12" hidden="1" customHeight="1" x14ac:dyDescent="0.2"/>
    <row r="101" spans="1:15" ht="12" hidden="1" customHeight="1" x14ac:dyDescent="0.2"/>
  </sheetData>
  <mergeCells count="31">
    <mergeCell ref="AB56:AE57"/>
    <mergeCell ref="AB43:AE44"/>
    <mergeCell ref="AB45:AE46"/>
    <mergeCell ref="AC17:AD17"/>
    <mergeCell ref="W43:W44"/>
    <mergeCell ref="B15:Y17"/>
    <mergeCell ref="C43:N43"/>
    <mergeCell ref="C47:N47"/>
    <mergeCell ref="Q43:Q44"/>
    <mergeCell ref="Q46:Q47"/>
    <mergeCell ref="D59:E59"/>
    <mergeCell ref="P43:P44"/>
    <mergeCell ref="P46:P47"/>
    <mergeCell ref="P53:Q53"/>
    <mergeCell ref="V43:V44"/>
    <mergeCell ref="O59:O60"/>
    <mergeCell ref="U59:U60"/>
    <mergeCell ref="P59:Q59"/>
    <mergeCell ref="U53:V53"/>
    <mergeCell ref="S53:T53"/>
    <mergeCell ref="V59:W60"/>
    <mergeCell ref="J58:K58"/>
    <mergeCell ref="B3:Y3"/>
    <mergeCell ref="B5:Y5"/>
    <mergeCell ref="M53:O53"/>
    <mergeCell ref="AA6:AE6"/>
    <mergeCell ref="I21:M21"/>
    <mergeCell ref="I32:M32"/>
    <mergeCell ref="D53:L53"/>
    <mergeCell ref="B10:Y14"/>
    <mergeCell ref="B6:Y8"/>
  </mergeCells>
  <phoneticPr fontId="2" type="noConversion"/>
  <conditionalFormatting sqref="AE49">
    <cfRule type="cellIs" dxfId="133" priority="1" stopIfTrue="1" operator="notBetween">
      <formula>4</formula>
      <formula>15</formula>
    </cfRule>
  </conditionalFormatting>
  <conditionalFormatting sqref="AE48">
    <cfRule type="cellIs" dxfId="132" priority="2" stopIfTrue="1" operator="notBetween">
      <formula>2</formula>
      <formula>8</formula>
    </cfRule>
  </conditionalFormatting>
  <conditionalFormatting sqref="AE50">
    <cfRule type="cellIs" dxfId="131" priority="3" stopIfTrue="1" operator="notBetween">
      <formula>8</formula>
      <formula>30</formula>
    </cfRule>
  </conditionalFormatting>
  <conditionalFormatting sqref="AE51">
    <cfRule type="cellIs" dxfId="130" priority="4" stopIfTrue="1" operator="notBetween">
      <formula>6</formula>
      <formula>20</formula>
    </cfRule>
  </conditionalFormatting>
  <conditionalFormatting sqref="AE52">
    <cfRule type="cellIs" dxfId="129" priority="5" stopIfTrue="1" operator="notBetween">
      <formula>10</formula>
      <formula>40</formula>
    </cfRule>
  </conditionalFormatting>
  <conditionalFormatting sqref="AE53">
    <cfRule type="cellIs" dxfId="128" priority="6" stopIfTrue="1" operator="notBetween">
      <formula>20</formula>
      <formula>70</formula>
    </cfRule>
  </conditionalFormatting>
  <conditionalFormatting sqref="AE54">
    <cfRule type="cellIs" dxfId="127" priority="7" stopIfTrue="1" operator="notBetween">
      <formula>30</formula>
      <formula>120</formula>
    </cfRule>
  </conditionalFormatting>
  <conditionalFormatting sqref="AE55">
    <cfRule type="cellIs" dxfId="126" priority="8" stopIfTrue="1" operator="notBetween">
      <formula>50</formula>
      <formula>200</formula>
    </cfRule>
  </conditionalFormatting>
  <conditionalFormatting sqref="AB48:AC48">
    <cfRule type="expression" dxfId="125" priority="9" stopIfTrue="1">
      <formula>AND($AE$48&gt;2,$AE$48&lt;=8)</formula>
    </cfRule>
  </conditionalFormatting>
  <conditionalFormatting sqref="AB49">
    <cfRule type="expression" dxfId="124" priority="10" stopIfTrue="1">
      <formula>AND($AE$49&gt;4,$AE$48&lt;=15)</formula>
    </cfRule>
  </conditionalFormatting>
  <conditionalFormatting sqref="AC49">
    <cfRule type="expression" dxfId="123" priority="11" stopIfTrue="1">
      <formula>AND($AE$49&gt;4,$AE$49&lt;=15)</formula>
    </cfRule>
  </conditionalFormatting>
  <conditionalFormatting sqref="AB50:AC50">
    <cfRule type="expression" dxfId="122" priority="12" stopIfTrue="1">
      <formula>AND($AE$50&gt;8,$AE$50&lt;=30)</formula>
    </cfRule>
  </conditionalFormatting>
  <conditionalFormatting sqref="AB51:AC51">
    <cfRule type="expression" dxfId="121" priority="13" stopIfTrue="1">
      <formula>AND($AE$51&gt;6,$AE$51&lt;=20)</formula>
    </cfRule>
  </conditionalFormatting>
  <conditionalFormatting sqref="AB52:AC52">
    <cfRule type="expression" dxfId="120" priority="14" stopIfTrue="1">
      <formula>AND($AE$52&gt;10,$AE$52&lt;=40)</formula>
    </cfRule>
  </conditionalFormatting>
  <conditionalFormatting sqref="AB53:AC53">
    <cfRule type="expression" dxfId="119" priority="15" stopIfTrue="1">
      <formula>AND($AE$53&gt;20,$AE$53&lt;=70)</formula>
    </cfRule>
  </conditionalFormatting>
  <conditionalFormatting sqref="AB54:AC54">
    <cfRule type="expression" dxfId="118" priority="16" stopIfTrue="1">
      <formula>AND($AE$54&gt;30,$AE$54&lt;=120)</formula>
    </cfRule>
  </conditionalFormatting>
  <conditionalFormatting sqref="AB55:AC55">
    <cfRule type="expression" dxfId="117" priority="17" stopIfTrue="1">
      <formula>AND($AE$55&gt;50,$AE$55&lt;=200)</formula>
    </cfRule>
  </conditionalFormatting>
  <conditionalFormatting sqref="AB59:AC59">
    <cfRule type="expression" dxfId="116" priority="18" stopIfTrue="1">
      <formula>AND($AE$59&gt;60,$AE$59&lt;=325)</formula>
    </cfRule>
  </conditionalFormatting>
  <conditionalFormatting sqref="AB60:AC60">
    <cfRule type="expression" dxfId="115" priority="19" stopIfTrue="1">
      <formula>AND($AE$60&gt;75,$AE$60&lt;=450)</formula>
    </cfRule>
  </conditionalFormatting>
  <conditionalFormatting sqref="AB61:AC61">
    <cfRule type="expression" dxfId="114" priority="20" stopIfTrue="1">
      <formula>AND($AE$61&gt;100,$AE$61&lt;=650)</formula>
    </cfRule>
  </conditionalFormatting>
  <conditionalFormatting sqref="AE59">
    <cfRule type="cellIs" dxfId="113" priority="21" stopIfTrue="1" operator="notBetween">
      <formula>60</formula>
      <formula>325</formula>
    </cfRule>
  </conditionalFormatting>
  <conditionalFormatting sqref="AE60">
    <cfRule type="cellIs" dxfId="112" priority="22" stopIfTrue="1" operator="notBetween">
      <formula>75</formula>
      <formula>450</formula>
    </cfRule>
  </conditionalFormatting>
  <conditionalFormatting sqref="AE61">
    <cfRule type="cellIs" dxfId="111" priority="23" stopIfTrue="1" operator="notBetween">
      <formula>100</formula>
      <formula>650</formula>
    </cfRule>
  </conditionalFormatting>
  <conditionalFormatting sqref="AD48">
    <cfRule type="expression" dxfId="110" priority="24" stopIfTrue="1">
      <formula>AND($AE$48&gt;2,$AE$48&lt;=8)</formula>
    </cfRule>
  </conditionalFormatting>
  <conditionalFormatting sqref="AD49">
    <cfRule type="expression" dxfId="109" priority="25" stopIfTrue="1">
      <formula>AND($AE$49&gt;4,$AE$49&lt;=15)</formula>
    </cfRule>
  </conditionalFormatting>
  <conditionalFormatting sqref="AD50">
    <cfRule type="expression" dxfId="108" priority="26" stopIfTrue="1">
      <formula>AND($AE$50&gt;8,$AE$50&lt;=30)</formula>
    </cfRule>
  </conditionalFormatting>
  <conditionalFormatting sqref="AD51">
    <cfRule type="expression" dxfId="107" priority="27" stopIfTrue="1">
      <formula>AND($AE$51&gt;6,$AE$51&lt;=20)</formula>
    </cfRule>
  </conditionalFormatting>
  <conditionalFormatting sqref="AD52">
    <cfRule type="expression" dxfId="106" priority="28" stopIfTrue="1">
      <formula>AND($AE$52&gt;10,$AE$52&lt;=40)</formula>
    </cfRule>
  </conditionalFormatting>
  <conditionalFormatting sqref="AD53">
    <cfRule type="expression" dxfId="105" priority="29" stopIfTrue="1">
      <formula>AND($AE$53&gt;20,$AE$53&lt;=70)</formula>
    </cfRule>
  </conditionalFormatting>
  <conditionalFormatting sqref="AD54">
    <cfRule type="expression" dxfId="104" priority="30" stopIfTrue="1">
      <formula>AND($AE$54&gt;30,$AE$54&lt;=120)</formula>
    </cfRule>
  </conditionalFormatting>
  <conditionalFormatting sqref="AD55">
    <cfRule type="expression" dxfId="103" priority="31" stopIfTrue="1">
      <formula>AND($AE$55&gt;50,$AE$55&lt;=200)</formula>
    </cfRule>
  </conditionalFormatting>
  <conditionalFormatting sqref="AD59">
    <cfRule type="expression" dxfId="102" priority="32" stopIfTrue="1">
      <formula>AND($AE$59&gt;60,$AE$59&lt;=325)</formula>
    </cfRule>
  </conditionalFormatting>
  <conditionalFormatting sqref="AD60">
    <cfRule type="expression" dxfId="101" priority="33" stopIfTrue="1">
      <formula>AND($AE$60&gt;75,$AE$60&lt;=450)</formula>
    </cfRule>
  </conditionalFormatting>
  <conditionalFormatting sqref="AD61">
    <cfRule type="expression" dxfId="100" priority="34" stopIfTrue="1">
      <formula>AND($AE$61&gt;100,$AE$61&lt;=650)</formula>
    </cfRule>
  </conditionalFormatting>
  <dataValidations xWindow="938" yWindow="677" count="5">
    <dataValidation type="list" errorStyle="information" allowBlank="1" showInputMessage="1" showErrorMessage="1" errorTitle="Anzahl der Wohnungen/Stockwerke" error="Wählen Sie einen Zahlenwert aus dem Auswahl-Listenfeld aus." promptTitle="Anzahl der Wohnungen/Stockwerke" prompt="Wählen Sie aus dem Auswahl-Listenfeld die Zahl der Wohnungen bzw. Stockwerke, wenn im Gebäude mehrere Wohnungen und/oder Stockwerke mit Heizkörpern gleicher Größe und Anzahl vorhanden sind._x000a_Weiter mit &lt;TAB&gt;." sqref="A32 A21" xr:uid="{00000000-0002-0000-0000-000000000000}">
      <formula1>$A$69:$A$98</formula1>
    </dataValidation>
    <dataValidation type="list" errorStyle="information" allowBlank="1" showInputMessage="1" showErrorMessage="1" errorTitle="Spezifische Heizlast" error="Wählen Sie einen Wert aus dem Auswahl-Listenfeld aus." promptTitle="Spezifische Heizlast" prompt="Wählen Sie einen Wert für die spezifische Heizlast aus dem Auswahl-Listenfeld._x000a__x000a_Weiter mit der &lt;TAB&gt;-Taste zum nächsten Auswahlfeld." sqref="AC17:AD17" xr:uid="{00000000-0002-0000-0000-000001000000}">
      <formula1>$O$69:$O$98</formula1>
    </dataValidation>
    <dataValidation type="whole" errorStyle="information" allowBlank="1" showInputMessage="1" showErrorMessage="1" errorTitle="Vorlauftemperatur" error="Geben Sie einen Zahlenwert für die Temperatur ein (max. 95 °C)" promptTitle="Vorlauftemperatur" prompt="Geben Sie in diese Zelle die Vorlauftemperatur ein (Auslegungstemperatur oder am Thermometer abgelesene Temperatur)._x000a__x000a_Zur Navigation zwischen den Auswahl- und Eingabefeldern drücken Sie &lt;TAB&gt; oder &lt;Umschalt&gt;+&lt;TAB&gt;." sqref="P43:P44" xr:uid="{00000000-0002-0000-0000-000002000000}">
      <formula1>15</formula1>
      <formula2>95</formula2>
    </dataValidation>
    <dataValidation allowBlank="1" showInputMessage="1" promptTitle="Raumgröße" prompt="Geben Sie die Grundfläche des zu beheizenden Raumes in [m²] ein._x000a__x000a_Zur Navigation zwischen den Auswahl- und Eingabefeldern drücken Sie &lt;TAB&gt; oder &lt;Umschalt&gt;+&lt;TAB&gt;." sqref="BA32 Q21 W21 AC21 AI21 AO21 AU21 BA21 Q32 W32 AC32 AI32 AO32 AU32" xr:uid="{00000000-0002-0000-0000-000003000000}"/>
    <dataValidation type="whole" errorStyle="information" allowBlank="1" showInputMessage="1" showErrorMessage="1" errorTitle="Rücklauftemperatur" error="Geben Sie einen Zahlenwert für die Temperatur ein (min. 15 °C)" promptTitle="Rücklauftemperatur" prompt="Geben Sie in diese Zelle die Rücklauftemperatur ein (Auslegungstemperatur oder am Thermometer abgelesene Temperatur)._x000a__x000a_Damit sind alle Daten für die Durchflussberechnung erfasst. Die Tabelle &quot;Auswahl Abgleichventil&quot; zeigt das Berechnungsergebnis an." sqref="P46:P47" xr:uid="{00000000-0002-0000-0000-000004000000}">
      <formula1>15</formula1>
      <formula2>95</formula2>
    </dataValidation>
  </dataValidations>
  <pageMargins left="0.39370078740157483" right="0.39370078740157483" top="0.43307086614173229" bottom="0.43307086614173229" header="0.11811023622047245" footer="0.31496062992125984"/>
  <pageSetup paperSize="8" orientation="landscape" r:id="rId1"/>
  <headerFooter alignWithMargins="0">
    <oddFooter>&amp;C&amp;8www.taconova.com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97"/>
  <sheetViews>
    <sheetView showGridLines="0" showRowColHeaders="0" workbookViewId="0">
      <selection activeCell="A20" sqref="A20"/>
    </sheetView>
  </sheetViews>
  <sheetFormatPr baseColWidth="10" defaultRowHeight="12" x14ac:dyDescent="0.2"/>
  <cols>
    <col min="1" max="1" width="3.7109375" style="1" customWidth="1"/>
    <col min="2" max="2" width="1.7109375" style="1" customWidth="1"/>
    <col min="3" max="3" width="2.28515625" style="1" customWidth="1"/>
    <col min="4" max="4" width="1.42578125" style="1" customWidth="1"/>
    <col min="5" max="5" width="1.140625" style="1" customWidth="1"/>
    <col min="6" max="12" width="1" style="1" customWidth="1"/>
    <col min="13" max="13" width="2.28515625" style="1" customWidth="1"/>
    <col min="14" max="14" width="1.42578125" style="1" customWidth="1"/>
    <col min="15" max="15" width="4.28515625" style="1" customWidth="1"/>
    <col min="16" max="16" width="8.28515625" style="1" customWidth="1"/>
    <col min="17" max="17" width="5.7109375" style="1" customWidth="1"/>
    <col min="18" max="18" width="2.7109375" style="1" customWidth="1"/>
    <col min="19" max="19" width="4.28515625" style="1" customWidth="1"/>
    <col min="20" max="20" width="1.42578125" style="1" customWidth="1"/>
    <col min="21" max="21" width="4.28515625" style="1" customWidth="1"/>
    <col min="22" max="22" width="8.28515625" style="1" customWidth="1"/>
    <col min="23" max="23" width="5.7109375" style="1" customWidth="1"/>
    <col min="24" max="24" width="2.7109375" style="1" customWidth="1"/>
    <col min="25" max="25" width="4.28515625" style="1" customWidth="1"/>
    <col min="26" max="26" width="1.42578125" style="1" customWidth="1"/>
    <col min="27" max="27" width="4.28515625" style="1" customWidth="1"/>
    <col min="28" max="28" width="8.28515625" style="1" customWidth="1"/>
    <col min="29" max="29" width="5.7109375" style="1" customWidth="1"/>
    <col min="30" max="30" width="2.7109375" style="1" customWidth="1"/>
    <col min="31" max="31" width="4.7109375" style="1" customWidth="1"/>
    <col min="32" max="32" width="1.42578125" style="1" customWidth="1"/>
    <col min="33" max="33" width="4.28515625" style="1" customWidth="1"/>
    <col min="34" max="34" width="8.28515625" style="1" customWidth="1"/>
    <col min="35" max="35" width="5.7109375" style="1" customWidth="1"/>
    <col min="36" max="36" width="2.7109375" style="1" customWidth="1"/>
    <col min="37" max="37" width="4.28515625" style="1" customWidth="1"/>
    <col min="38" max="38" width="1.42578125" style="1" customWidth="1"/>
    <col min="39" max="39" width="4.28515625" style="1" customWidth="1"/>
    <col min="40" max="40" width="8.28515625" style="1" customWidth="1"/>
    <col min="41" max="41" width="5.7109375" style="1" customWidth="1"/>
    <col min="42" max="42" width="2.7109375" style="1" customWidth="1"/>
    <col min="43" max="43" width="4.28515625" style="1" customWidth="1"/>
    <col min="44" max="44" width="1.42578125" style="1" customWidth="1"/>
    <col min="45" max="45" width="4.28515625" style="1" customWidth="1"/>
    <col min="46" max="46" width="8.28515625" style="1" customWidth="1"/>
    <col min="47" max="47" width="5.7109375" style="1" customWidth="1"/>
    <col min="48" max="48" width="2.7109375" style="1" customWidth="1"/>
    <col min="49" max="49" width="4.28515625" style="1" customWidth="1"/>
    <col min="50" max="50" width="1.42578125" style="1" customWidth="1"/>
    <col min="51" max="51" width="4.28515625" style="1" customWidth="1"/>
    <col min="52" max="52" width="8.28515625" style="1" customWidth="1"/>
    <col min="53" max="53" width="5.7109375" style="1" customWidth="1"/>
    <col min="54" max="55" width="2.7109375" style="1" customWidth="1"/>
    <col min="56" max="16384" width="11.42578125" style="1"/>
  </cols>
  <sheetData>
    <row r="1" spans="1:31" ht="48" customHeight="1" x14ac:dyDescent="0.2">
      <c r="B1" s="13"/>
      <c r="C1" s="13"/>
      <c r="D1" s="13"/>
      <c r="E1" s="13"/>
      <c r="F1" s="13"/>
      <c r="G1" s="13"/>
      <c r="H1" s="13"/>
      <c r="I1" s="13"/>
      <c r="J1" s="13"/>
      <c r="K1" s="13"/>
      <c r="L1" s="13"/>
      <c r="M1" s="13"/>
      <c r="N1" s="13"/>
      <c r="O1" s="13"/>
      <c r="P1" s="13"/>
      <c r="Q1" s="13"/>
      <c r="R1" s="13"/>
      <c r="S1" s="13"/>
      <c r="T1" s="13"/>
      <c r="U1" s="13"/>
      <c r="V1" s="13"/>
      <c r="W1" s="13"/>
      <c r="X1" s="13"/>
      <c r="Y1" s="13"/>
      <c r="AA1" s="363"/>
      <c r="AB1" s="363"/>
      <c r="AC1" s="363"/>
      <c r="AD1" s="363"/>
      <c r="AE1" s="363"/>
    </row>
    <row r="2" spans="1:31" ht="18" customHeight="1" x14ac:dyDescent="0.2">
      <c r="B2" s="13"/>
      <c r="C2" s="13"/>
      <c r="D2" s="13"/>
      <c r="E2" s="13"/>
      <c r="F2" s="13"/>
      <c r="G2" s="13"/>
      <c r="H2" s="13"/>
      <c r="I2" s="13"/>
      <c r="J2" s="13"/>
      <c r="K2" s="13"/>
      <c r="L2" s="13"/>
      <c r="M2" s="13"/>
      <c r="N2" s="13"/>
      <c r="O2" s="13"/>
      <c r="P2" s="13"/>
      <c r="Q2" s="13"/>
      <c r="R2" s="13"/>
      <c r="S2" s="13"/>
      <c r="T2" s="13"/>
      <c r="U2" s="13"/>
      <c r="V2" s="13"/>
      <c r="W2" s="13"/>
      <c r="X2" s="13"/>
      <c r="Y2" s="13"/>
      <c r="AA2" s="406"/>
      <c r="AB2" s="406"/>
      <c r="AC2" s="406"/>
      <c r="AD2" s="406"/>
      <c r="AE2" s="406"/>
    </row>
    <row r="3" spans="1:31" ht="18" x14ac:dyDescent="0.25">
      <c r="B3" s="320" t="s">
        <v>0</v>
      </c>
      <c r="C3" s="320"/>
      <c r="D3" s="320"/>
      <c r="E3" s="320"/>
      <c r="F3" s="320"/>
      <c r="G3" s="320"/>
      <c r="H3" s="320"/>
      <c r="I3" s="320"/>
      <c r="J3" s="320"/>
      <c r="K3" s="320"/>
      <c r="L3" s="320"/>
      <c r="M3" s="320"/>
      <c r="N3" s="320"/>
      <c r="O3" s="320"/>
      <c r="P3" s="320"/>
      <c r="Q3" s="320"/>
      <c r="R3" s="320"/>
      <c r="S3" s="320"/>
      <c r="T3" s="320"/>
      <c r="U3" s="320"/>
      <c r="V3" s="320"/>
      <c r="W3" s="320"/>
      <c r="X3" s="320"/>
      <c r="Y3" s="320"/>
      <c r="AA3" s="406"/>
      <c r="AB3" s="406"/>
      <c r="AC3" s="406"/>
      <c r="AD3" s="406"/>
      <c r="AE3" s="406"/>
    </row>
    <row r="4" spans="1:31" x14ac:dyDescent="0.2">
      <c r="AA4" s="406"/>
      <c r="AB4" s="406"/>
      <c r="AC4" s="406"/>
      <c r="AD4" s="406"/>
      <c r="AE4" s="406"/>
    </row>
    <row r="5" spans="1:31" ht="61.5" customHeight="1" x14ac:dyDescent="0.2">
      <c r="A5" s="67"/>
      <c r="B5" s="321" t="s">
        <v>100</v>
      </c>
      <c r="C5" s="321"/>
      <c r="D5" s="321"/>
      <c r="E5" s="321"/>
      <c r="F5" s="321"/>
      <c r="G5" s="321"/>
      <c r="H5" s="321"/>
      <c r="I5" s="321"/>
      <c r="J5" s="321"/>
      <c r="K5" s="321"/>
      <c r="L5" s="321"/>
      <c r="M5" s="321"/>
      <c r="N5" s="321"/>
      <c r="O5" s="321"/>
      <c r="P5" s="321"/>
      <c r="Q5" s="321"/>
      <c r="R5" s="321"/>
      <c r="S5" s="321"/>
      <c r="T5" s="321"/>
      <c r="U5" s="321"/>
      <c r="V5" s="321"/>
      <c r="W5" s="321"/>
      <c r="X5" s="321"/>
      <c r="Y5" s="321"/>
      <c r="Z5" s="15"/>
      <c r="AA5" s="407"/>
      <c r="AB5" s="407"/>
      <c r="AC5" s="407"/>
      <c r="AD5" s="407"/>
      <c r="AE5" s="407"/>
    </row>
    <row r="6" spans="1:31" ht="25.5" customHeight="1" x14ac:dyDescent="0.2">
      <c r="A6" s="234" t="s">
        <v>1</v>
      </c>
      <c r="B6" s="362" t="s">
        <v>106</v>
      </c>
      <c r="C6" s="362"/>
      <c r="D6" s="362"/>
      <c r="E6" s="362"/>
      <c r="F6" s="362"/>
      <c r="G6" s="362"/>
      <c r="H6" s="362"/>
      <c r="I6" s="362"/>
      <c r="J6" s="362"/>
      <c r="K6" s="362"/>
      <c r="L6" s="362"/>
      <c r="M6" s="362"/>
      <c r="N6" s="362"/>
      <c r="O6" s="362"/>
      <c r="P6" s="362"/>
      <c r="Q6" s="362"/>
      <c r="R6" s="362"/>
      <c r="S6" s="362"/>
      <c r="T6" s="362"/>
      <c r="U6" s="362"/>
      <c r="V6" s="362"/>
      <c r="W6" s="362"/>
      <c r="X6" s="362"/>
      <c r="Y6" s="362"/>
    </row>
    <row r="7" spans="1:31" ht="34.5" customHeight="1" x14ac:dyDescent="0.2">
      <c r="A7" s="235"/>
      <c r="B7" s="362"/>
      <c r="C7" s="362"/>
      <c r="D7" s="362"/>
      <c r="E7" s="362"/>
      <c r="F7" s="362"/>
      <c r="G7" s="362"/>
      <c r="H7" s="362"/>
      <c r="I7" s="362"/>
      <c r="J7" s="362"/>
      <c r="K7" s="362"/>
      <c r="L7" s="362"/>
      <c r="M7" s="362"/>
      <c r="N7" s="362"/>
      <c r="O7" s="362"/>
      <c r="P7" s="362"/>
      <c r="Q7" s="362"/>
      <c r="R7" s="362"/>
      <c r="S7" s="362"/>
      <c r="T7" s="362"/>
      <c r="U7" s="362"/>
      <c r="V7" s="362"/>
      <c r="W7" s="362"/>
      <c r="X7" s="362"/>
      <c r="Y7" s="362"/>
      <c r="Z7" s="16"/>
      <c r="AA7" s="79"/>
      <c r="AB7" s="79"/>
      <c r="AC7" s="79"/>
      <c r="AD7" s="79"/>
      <c r="AE7" s="79"/>
    </row>
    <row r="8" spans="1:31" ht="9.9499999999999993" customHeight="1" x14ac:dyDescent="0.2">
      <c r="A8" s="236"/>
      <c r="B8" s="211"/>
      <c r="C8" s="211"/>
      <c r="D8" s="211"/>
      <c r="E8" s="211"/>
      <c r="F8" s="211"/>
      <c r="G8" s="211"/>
      <c r="H8" s="211"/>
      <c r="I8" s="211"/>
      <c r="J8" s="211"/>
      <c r="K8" s="211"/>
      <c r="L8" s="211"/>
      <c r="M8" s="211"/>
      <c r="N8" s="211"/>
      <c r="O8" s="211"/>
      <c r="P8" s="211"/>
      <c r="Q8" s="211"/>
      <c r="R8" s="211"/>
      <c r="S8" s="211"/>
      <c r="T8" s="211"/>
      <c r="U8" s="211"/>
      <c r="V8" s="211"/>
      <c r="W8" s="211"/>
      <c r="X8" s="211"/>
      <c r="Y8" s="211"/>
      <c r="Z8" s="17"/>
      <c r="AA8" s="80"/>
      <c r="AB8" s="22"/>
      <c r="AC8" s="22"/>
      <c r="AD8" s="22"/>
      <c r="AE8" s="81"/>
    </row>
    <row r="9" spans="1:31" ht="9.9499999999999993" customHeight="1" x14ac:dyDescent="0.2">
      <c r="A9" s="237" t="s">
        <v>2</v>
      </c>
      <c r="B9" s="361" t="s">
        <v>108</v>
      </c>
      <c r="C9" s="361"/>
      <c r="D9" s="361"/>
      <c r="E9" s="361"/>
      <c r="F9" s="361"/>
      <c r="G9" s="361"/>
      <c r="H9" s="361"/>
      <c r="I9" s="361"/>
      <c r="J9" s="361"/>
      <c r="K9" s="361"/>
      <c r="L9" s="361"/>
      <c r="M9" s="361"/>
      <c r="N9" s="361"/>
      <c r="O9" s="361"/>
      <c r="P9" s="361"/>
      <c r="Q9" s="361"/>
      <c r="R9" s="361"/>
      <c r="S9" s="361"/>
      <c r="T9" s="361"/>
      <c r="U9" s="361"/>
      <c r="V9" s="361"/>
      <c r="W9" s="361"/>
      <c r="X9" s="361"/>
      <c r="Y9" s="361"/>
      <c r="Z9" s="17"/>
      <c r="AA9" s="82"/>
      <c r="AB9" s="24"/>
      <c r="AC9" s="24"/>
      <c r="AD9" s="24"/>
      <c r="AE9" s="82"/>
    </row>
    <row r="10" spans="1:31" ht="9.9499999999999993" customHeight="1" x14ac:dyDescent="0.2">
      <c r="A10" s="204"/>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17"/>
      <c r="AA10" s="4"/>
      <c r="AB10" s="4"/>
      <c r="AC10" s="4"/>
      <c r="AD10" s="4"/>
      <c r="AE10" s="83"/>
    </row>
    <row r="11" spans="1:31" ht="9.9499999999999993" customHeight="1" x14ac:dyDescent="0.2">
      <c r="A11" s="204"/>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17"/>
      <c r="AA11" s="22"/>
      <c r="AB11" s="22"/>
      <c r="AC11" s="22"/>
      <c r="AD11" s="22"/>
      <c r="AE11" s="22"/>
    </row>
    <row r="12" spans="1:31" ht="9.75" customHeight="1" x14ac:dyDescent="0.2">
      <c r="A12" s="204"/>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17"/>
      <c r="AA12" s="22"/>
      <c r="AB12" s="22"/>
      <c r="AC12" s="22"/>
      <c r="AD12" s="84"/>
      <c r="AE12" s="22"/>
    </row>
    <row r="13" spans="1:31" ht="13.5" customHeight="1" x14ac:dyDescent="0.2">
      <c r="A13" s="209"/>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17"/>
      <c r="AA13" s="22"/>
      <c r="AB13" s="22"/>
      <c r="AC13" s="22"/>
      <c r="AD13" s="22"/>
      <c r="AE13" s="22"/>
    </row>
    <row r="14" spans="1:31" ht="9.9499999999999993" customHeight="1" x14ac:dyDescent="0.2">
      <c r="A14" s="13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7"/>
      <c r="AA14" s="22"/>
      <c r="AB14" s="22"/>
      <c r="AC14" s="22"/>
      <c r="AD14" s="84"/>
      <c r="AE14" s="22"/>
    </row>
    <row r="15" spans="1:31" ht="44.25" customHeight="1" x14ac:dyDescent="0.2">
      <c r="A15" s="208"/>
      <c r="B15" s="355" t="s">
        <v>109</v>
      </c>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17"/>
      <c r="AA15" s="22"/>
      <c r="AB15" s="22"/>
      <c r="AC15" s="22"/>
      <c r="AD15" s="22"/>
      <c r="AE15" s="22"/>
    </row>
    <row r="16" spans="1:31" ht="12" customHeight="1" x14ac:dyDescent="0.2">
      <c r="A16" s="208"/>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4"/>
      <c r="AA16" s="76"/>
      <c r="AB16" s="22"/>
      <c r="AC16" s="77"/>
      <c r="AD16" s="77"/>
      <c r="AE16" s="78"/>
    </row>
    <row r="17" spans="1:54" ht="12" customHeight="1" x14ac:dyDescent="0.2"/>
    <row r="18" spans="1:54" ht="12.75" thickBot="1" x14ac:dyDescent="0.25">
      <c r="B18" s="167"/>
    </row>
    <row r="19" spans="1:54" ht="12" customHeight="1" thickTop="1" x14ac:dyDescent="0.2">
      <c r="A19" s="67"/>
      <c r="B19" s="167"/>
      <c r="D19" s="370" t="s">
        <v>11</v>
      </c>
      <c r="E19" s="371"/>
      <c r="F19" s="371"/>
      <c r="G19" s="371"/>
      <c r="H19" s="371"/>
      <c r="I19" s="371"/>
      <c r="J19" s="371"/>
      <c r="K19" s="371"/>
      <c r="L19" s="371"/>
      <c r="M19" s="371"/>
      <c r="N19" s="372"/>
    </row>
    <row r="20" spans="1:54" ht="15" customHeight="1" thickBot="1" x14ac:dyDescent="0.25">
      <c r="A20" s="212">
        <v>1</v>
      </c>
      <c r="B20" s="167"/>
      <c r="D20" s="380" t="s">
        <v>12</v>
      </c>
      <c r="E20" s="381"/>
      <c r="F20" s="381"/>
      <c r="G20" s="381"/>
      <c r="H20" s="381"/>
      <c r="I20" s="366">
        <f>($Q$27*$R$29)+($W$27*$X$29)+($AC$27*$AD$29)+($AI$27*$AJ$29)+($AO$27*$AP$29)+($AU$27*$AV$29)+($BA$27*$BB$29)</f>
        <v>2900</v>
      </c>
      <c r="J20" s="366"/>
      <c r="K20" s="366"/>
      <c r="L20" s="366"/>
      <c r="M20" s="366"/>
      <c r="N20" s="367"/>
      <c r="O20" s="75" t="s">
        <v>4</v>
      </c>
      <c r="P20" s="10"/>
      <c r="Q20" s="68"/>
      <c r="R20" s="10"/>
      <c r="V20" s="10"/>
      <c r="W20" s="68"/>
      <c r="X20" s="10"/>
      <c r="AB20" s="10"/>
      <c r="AC20" s="68"/>
      <c r="AD20" s="10"/>
    </row>
    <row r="21" spans="1:54" ht="6.95" customHeight="1" thickTop="1" thickBot="1" x14ac:dyDescent="0.25">
      <c r="A21" s="67"/>
      <c r="B21" s="167"/>
      <c r="C21" s="4"/>
      <c r="N21" s="58"/>
      <c r="O21" s="86"/>
      <c r="P21" s="69"/>
      <c r="Q21" s="376">
        <v>1200</v>
      </c>
      <c r="R21" s="70"/>
      <c r="T21" s="58"/>
      <c r="U21" s="86"/>
      <c r="V21" s="69"/>
      <c r="W21" s="376">
        <v>900</v>
      </c>
      <c r="X21" s="70"/>
      <c r="Z21" s="58"/>
      <c r="AA21" s="86"/>
      <c r="AB21" s="69"/>
      <c r="AC21" s="376">
        <v>800</v>
      </c>
      <c r="AD21" s="70"/>
      <c r="AF21" s="58"/>
      <c r="AG21" s="86"/>
      <c r="AH21" s="69"/>
      <c r="AI21" s="376"/>
      <c r="AJ21" s="70"/>
      <c r="AL21" s="58"/>
      <c r="AM21" s="86"/>
      <c r="AN21" s="69"/>
      <c r="AO21" s="376"/>
      <c r="AP21" s="70"/>
      <c r="AR21" s="58"/>
      <c r="AS21" s="86"/>
      <c r="AT21" s="69"/>
      <c r="AU21" s="376"/>
      <c r="AV21" s="70"/>
      <c r="AX21" s="58"/>
      <c r="AY21" s="86"/>
      <c r="AZ21" s="69"/>
      <c r="BA21" s="376"/>
      <c r="BB21" s="70"/>
    </row>
    <row r="22" spans="1:54" ht="9.9499999999999993" customHeight="1" thickBot="1" x14ac:dyDescent="0.25">
      <c r="A22" s="160"/>
      <c r="B22" s="167"/>
      <c r="C22" s="51"/>
      <c r="D22" s="52"/>
      <c r="E22" s="53"/>
      <c r="F22" s="53"/>
      <c r="G22" s="53"/>
      <c r="H22" s="53"/>
      <c r="I22" s="53"/>
      <c r="J22" s="53"/>
      <c r="K22" s="53"/>
      <c r="L22" s="2"/>
      <c r="M22" s="88"/>
      <c r="N22" s="4"/>
      <c r="P22" s="71" t="s">
        <v>5</v>
      </c>
      <c r="Q22" s="377"/>
      <c r="R22" s="72" t="s">
        <v>3</v>
      </c>
      <c r="S22" s="91"/>
      <c r="T22" s="4"/>
      <c r="V22" s="71" t="s">
        <v>5</v>
      </c>
      <c r="W22" s="377"/>
      <c r="X22" s="72" t="s">
        <v>3</v>
      </c>
      <c r="Y22" s="95"/>
      <c r="Z22" s="4"/>
      <c r="AB22" s="71" t="s">
        <v>5</v>
      </c>
      <c r="AC22" s="377"/>
      <c r="AD22" s="72" t="s">
        <v>3</v>
      </c>
      <c r="AE22" s="95"/>
      <c r="AF22" s="4"/>
      <c r="AH22" s="71" t="s">
        <v>5</v>
      </c>
      <c r="AI22" s="377"/>
      <c r="AJ22" s="72" t="s">
        <v>3</v>
      </c>
      <c r="AK22" s="95"/>
      <c r="AL22" s="4"/>
      <c r="AN22" s="71" t="s">
        <v>5</v>
      </c>
      <c r="AO22" s="377"/>
      <c r="AP22" s="72" t="s">
        <v>3</v>
      </c>
      <c r="AQ22" s="95"/>
      <c r="AR22" s="4"/>
      <c r="AT22" s="71" t="s">
        <v>5</v>
      </c>
      <c r="AU22" s="377"/>
      <c r="AV22" s="72" t="s">
        <v>3</v>
      </c>
      <c r="AW22" s="95"/>
      <c r="AX22" s="4"/>
      <c r="AZ22" s="71" t="s">
        <v>5</v>
      </c>
      <c r="BA22" s="377"/>
      <c r="BB22" s="72" t="s">
        <v>3</v>
      </c>
    </row>
    <row r="23" spans="1:54" ht="6.95" customHeight="1" thickBot="1" x14ac:dyDescent="0.25">
      <c r="A23" s="67"/>
      <c r="B23" s="167"/>
      <c r="C23" s="4"/>
      <c r="D23" s="3"/>
      <c r="E23" s="4"/>
      <c r="F23" s="4"/>
      <c r="G23" s="4"/>
      <c r="H23" s="123"/>
      <c r="I23" s="4"/>
      <c r="J23" s="123"/>
      <c r="K23" s="4"/>
      <c r="L23" s="56"/>
      <c r="M23" s="88"/>
      <c r="N23" s="4"/>
      <c r="P23" s="71"/>
      <c r="Q23" s="377">
        <v>500</v>
      </c>
      <c r="R23" s="72"/>
      <c r="S23" s="91"/>
      <c r="T23" s="4"/>
      <c r="V23" s="71"/>
      <c r="W23" s="377">
        <v>500</v>
      </c>
      <c r="X23" s="72"/>
      <c r="Y23" s="95"/>
      <c r="Z23" s="4"/>
      <c r="AB23" s="71"/>
      <c r="AC23" s="377">
        <v>600</v>
      </c>
      <c r="AD23" s="72"/>
      <c r="AE23" s="95"/>
      <c r="AF23" s="4"/>
      <c r="AH23" s="71"/>
      <c r="AI23" s="377"/>
      <c r="AJ23" s="72"/>
      <c r="AK23" s="95"/>
      <c r="AL23" s="4"/>
      <c r="AN23" s="71"/>
      <c r="AO23" s="377"/>
      <c r="AP23" s="72"/>
      <c r="AQ23" s="95"/>
      <c r="AR23" s="4"/>
      <c r="AT23" s="71"/>
      <c r="AU23" s="377"/>
      <c r="AV23" s="72"/>
      <c r="AW23" s="95"/>
      <c r="AX23" s="4"/>
      <c r="AZ23" s="71"/>
      <c r="BA23" s="377"/>
      <c r="BB23" s="72"/>
    </row>
    <row r="24" spans="1:54" ht="9.9499999999999993" customHeight="1" x14ac:dyDescent="0.2">
      <c r="A24" s="67"/>
      <c r="B24" s="197"/>
      <c r="C24" s="193"/>
      <c r="D24" s="198"/>
      <c r="E24" s="193"/>
      <c r="F24" s="193"/>
      <c r="G24" s="219"/>
      <c r="H24" s="217"/>
      <c r="I24" s="219"/>
      <c r="J24" s="199"/>
      <c r="K24" s="218"/>
      <c r="L24" s="56"/>
      <c r="M24" s="88"/>
      <c r="N24" s="4"/>
      <c r="P24" s="71" t="s">
        <v>6</v>
      </c>
      <c r="Q24" s="377"/>
      <c r="R24" s="72" t="s">
        <v>3</v>
      </c>
      <c r="S24" s="91"/>
      <c r="T24" s="4"/>
      <c r="V24" s="71" t="s">
        <v>6</v>
      </c>
      <c r="W24" s="377"/>
      <c r="X24" s="72" t="s">
        <v>3</v>
      </c>
      <c r="Y24" s="95"/>
      <c r="Z24" s="4"/>
      <c r="AB24" s="71" t="s">
        <v>6</v>
      </c>
      <c r="AC24" s="377"/>
      <c r="AD24" s="72" t="s">
        <v>3</v>
      </c>
      <c r="AE24" s="95"/>
      <c r="AF24" s="4"/>
      <c r="AH24" s="71" t="s">
        <v>6</v>
      </c>
      <c r="AI24" s="377"/>
      <c r="AJ24" s="72" t="s">
        <v>3</v>
      </c>
      <c r="AK24" s="95"/>
      <c r="AL24" s="4"/>
      <c r="AN24" s="71" t="s">
        <v>6</v>
      </c>
      <c r="AO24" s="377"/>
      <c r="AP24" s="72" t="s">
        <v>3</v>
      </c>
      <c r="AQ24" s="95"/>
      <c r="AR24" s="4"/>
      <c r="AT24" s="71" t="s">
        <v>6</v>
      </c>
      <c r="AU24" s="377"/>
      <c r="AV24" s="72" t="s">
        <v>3</v>
      </c>
      <c r="AW24" s="95"/>
      <c r="AX24" s="4"/>
      <c r="AZ24" s="71" t="s">
        <v>6</v>
      </c>
      <c r="BA24" s="377"/>
      <c r="BB24" s="72" t="s">
        <v>3</v>
      </c>
    </row>
    <row r="25" spans="1:54" ht="6.95" customHeight="1" x14ac:dyDescent="0.2">
      <c r="A25" s="67"/>
      <c r="B25" s="167"/>
      <c r="C25" s="4"/>
      <c r="D25" s="3"/>
      <c r="E25" s="4"/>
      <c r="F25" s="4"/>
      <c r="G25" s="220"/>
      <c r="H25" s="55"/>
      <c r="I25" s="220"/>
      <c r="J25" s="200"/>
      <c r="K25" s="4"/>
      <c r="L25" s="56"/>
      <c r="M25" s="88"/>
      <c r="N25" s="4"/>
      <c r="O25" s="4"/>
      <c r="P25" s="71"/>
      <c r="Q25" s="377">
        <v>115</v>
      </c>
      <c r="R25" s="72"/>
      <c r="S25" s="91"/>
      <c r="T25" s="4"/>
      <c r="U25" s="4"/>
      <c r="V25" s="71"/>
      <c r="W25" s="377">
        <v>115</v>
      </c>
      <c r="X25" s="72"/>
      <c r="Y25" s="95"/>
      <c r="Z25" s="4"/>
      <c r="AA25" s="4"/>
      <c r="AB25" s="71"/>
      <c r="AC25" s="377">
        <v>115</v>
      </c>
      <c r="AD25" s="72"/>
      <c r="AE25" s="95"/>
      <c r="AF25" s="4"/>
      <c r="AG25" s="4"/>
      <c r="AH25" s="71"/>
      <c r="AI25" s="377"/>
      <c r="AJ25" s="72"/>
      <c r="AK25" s="95"/>
      <c r="AL25" s="4"/>
      <c r="AM25" s="4"/>
      <c r="AN25" s="71"/>
      <c r="AO25" s="377"/>
      <c r="AP25" s="72"/>
      <c r="AQ25" s="95"/>
      <c r="AR25" s="4"/>
      <c r="AS25" s="4"/>
      <c r="AT25" s="71"/>
      <c r="AU25" s="377"/>
      <c r="AV25" s="72"/>
      <c r="AW25" s="95"/>
      <c r="AX25" s="4"/>
      <c r="AY25" s="4"/>
      <c r="AZ25" s="71"/>
      <c r="BA25" s="377"/>
      <c r="BB25" s="72"/>
    </row>
    <row r="26" spans="1:54" ht="9.9499999999999993" customHeight="1" thickBot="1" x14ac:dyDescent="0.25">
      <c r="A26" s="67"/>
      <c r="B26" s="167"/>
      <c r="C26" s="4"/>
      <c r="D26" s="3"/>
      <c r="E26" s="4"/>
      <c r="F26" s="4"/>
      <c r="G26" s="220"/>
      <c r="H26" s="55"/>
      <c r="I26" s="220"/>
      <c r="J26" s="200"/>
      <c r="K26" s="4"/>
      <c r="L26" s="56"/>
      <c r="M26" s="88"/>
      <c r="N26" s="4"/>
      <c r="O26" s="87"/>
      <c r="P26" s="71" t="s">
        <v>7</v>
      </c>
      <c r="Q26" s="377"/>
      <c r="R26" s="72" t="s">
        <v>3</v>
      </c>
      <c r="S26" s="91"/>
      <c r="T26" s="4"/>
      <c r="U26" s="87"/>
      <c r="V26" s="71" t="s">
        <v>7</v>
      </c>
      <c r="W26" s="377"/>
      <c r="X26" s="72" t="s">
        <v>3</v>
      </c>
      <c r="Y26" s="95"/>
      <c r="Z26" s="4"/>
      <c r="AA26" s="87"/>
      <c r="AB26" s="71" t="s">
        <v>7</v>
      </c>
      <c r="AC26" s="377"/>
      <c r="AD26" s="72" t="s">
        <v>3</v>
      </c>
      <c r="AE26" s="95"/>
      <c r="AF26" s="4"/>
      <c r="AG26" s="87"/>
      <c r="AH26" s="71" t="s">
        <v>7</v>
      </c>
      <c r="AI26" s="377"/>
      <c r="AJ26" s="72" t="s">
        <v>3</v>
      </c>
      <c r="AK26" s="95"/>
      <c r="AL26" s="4"/>
      <c r="AM26" s="87"/>
      <c r="AN26" s="71" t="s">
        <v>7</v>
      </c>
      <c r="AO26" s="377"/>
      <c r="AP26" s="72" t="s">
        <v>3</v>
      </c>
      <c r="AQ26" s="95"/>
      <c r="AR26" s="4"/>
      <c r="AS26" s="87"/>
      <c r="AT26" s="71" t="s">
        <v>7</v>
      </c>
      <c r="AU26" s="377"/>
      <c r="AV26" s="72" t="s">
        <v>3</v>
      </c>
      <c r="AW26" s="95"/>
      <c r="AX26" s="4"/>
      <c r="AY26" s="87"/>
      <c r="AZ26" s="71" t="s">
        <v>7</v>
      </c>
      <c r="BA26" s="377"/>
      <c r="BB26" s="72" t="s">
        <v>3</v>
      </c>
    </row>
    <row r="27" spans="1:54" ht="6.95" customHeight="1" thickBot="1" x14ac:dyDescent="0.25">
      <c r="A27" s="67"/>
      <c r="B27" s="167"/>
      <c r="C27" s="4"/>
      <c r="D27" s="3"/>
      <c r="F27" s="4"/>
      <c r="G27" s="220"/>
      <c r="H27" s="51"/>
      <c r="I27" s="222"/>
      <c r="J27" s="201"/>
      <c r="K27" s="59"/>
      <c r="L27" s="57"/>
      <c r="M27" s="89"/>
      <c r="N27" s="90"/>
      <c r="O27" s="86"/>
      <c r="P27" s="71"/>
      <c r="Q27" s="382">
        <v>1250</v>
      </c>
      <c r="R27" s="72"/>
      <c r="S27" s="92"/>
      <c r="T27" s="93"/>
      <c r="U27" s="86"/>
      <c r="V27" s="71"/>
      <c r="W27" s="382">
        <v>850</v>
      </c>
      <c r="X27" s="72"/>
      <c r="Y27" s="96"/>
      <c r="Z27" s="94"/>
      <c r="AB27" s="71"/>
      <c r="AC27" s="382">
        <v>800</v>
      </c>
      <c r="AD27" s="72"/>
      <c r="AE27" s="96"/>
      <c r="AF27" s="94"/>
      <c r="AH27" s="71"/>
      <c r="AI27" s="382"/>
      <c r="AJ27" s="72"/>
      <c r="AK27" s="96"/>
      <c r="AL27" s="94"/>
      <c r="AN27" s="71"/>
      <c r="AO27" s="382"/>
      <c r="AP27" s="72"/>
      <c r="AQ27" s="96"/>
      <c r="AR27" s="94"/>
      <c r="AT27" s="71"/>
      <c r="AU27" s="382"/>
      <c r="AV27" s="72"/>
      <c r="AW27" s="96"/>
      <c r="AX27" s="94"/>
      <c r="AZ27" s="71"/>
      <c r="BA27" s="382"/>
      <c r="BB27" s="72"/>
    </row>
    <row r="28" spans="1:54" ht="9.9499999999999993" customHeight="1" thickBot="1" x14ac:dyDescent="0.25">
      <c r="A28" s="67"/>
      <c r="B28" s="167"/>
      <c r="C28" s="4"/>
      <c r="D28" s="5"/>
      <c r="E28" s="6"/>
      <c r="F28" s="6"/>
      <c r="G28" s="163"/>
      <c r="H28" s="221"/>
      <c r="I28" s="163"/>
      <c r="J28" s="195"/>
      <c r="K28" s="223"/>
      <c r="L28" s="224"/>
      <c r="M28" s="164"/>
      <c r="N28" s="164"/>
      <c r="O28" s="225"/>
      <c r="P28" s="85" t="s">
        <v>8</v>
      </c>
      <c r="Q28" s="383"/>
      <c r="R28" s="85" t="s">
        <v>4</v>
      </c>
      <c r="S28" s="226"/>
      <c r="T28" s="164"/>
      <c r="U28" s="225"/>
      <c r="V28" s="85" t="s">
        <v>8</v>
      </c>
      <c r="W28" s="383"/>
      <c r="X28" s="85" t="s">
        <v>4</v>
      </c>
      <c r="Y28" s="227"/>
      <c r="Z28" s="195"/>
      <c r="AA28" s="4"/>
      <c r="AB28" s="73" t="s">
        <v>8</v>
      </c>
      <c r="AC28" s="383"/>
      <c r="AD28" s="74" t="s">
        <v>4</v>
      </c>
      <c r="AE28" s="227"/>
      <c r="AF28" s="195"/>
      <c r="AG28" s="4"/>
      <c r="AH28" s="73" t="s">
        <v>8</v>
      </c>
      <c r="AI28" s="383"/>
      <c r="AJ28" s="74" t="s">
        <v>4</v>
      </c>
      <c r="AK28" s="227"/>
      <c r="AL28" s="195"/>
      <c r="AM28" s="4"/>
      <c r="AN28" s="73" t="s">
        <v>8</v>
      </c>
      <c r="AO28" s="383"/>
      <c r="AP28" s="74" t="s">
        <v>4</v>
      </c>
      <c r="AQ28" s="227"/>
      <c r="AR28" s="195"/>
      <c r="AS28" s="4"/>
      <c r="AT28" s="73" t="s">
        <v>8</v>
      </c>
      <c r="AU28" s="383"/>
      <c r="AV28" s="74" t="s">
        <v>4</v>
      </c>
      <c r="AW28" s="227"/>
      <c r="AX28" s="195"/>
      <c r="AY28" s="4"/>
      <c r="AZ28" s="73" t="s">
        <v>8</v>
      </c>
      <c r="BA28" s="383"/>
      <c r="BB28" s="74" t="s">
        <v>4</v>
      </c>
    </row>
    <row r="29" spans="1:54" ht="13.5" customHeight="1" thickTop="1" thickBot="1" x14ac:dyDescent="0.25">
      <c r="B29" s="167"/>
      <c r="C29" s="4"/>
      <c r="P29" s="150" t="s">
        <v>39</v>
      </c>
      <c r="Q29" s="151"/>
      <c r="R29" s="233">
        <v>1</v>
      </c>
      <c r="V29" s="150" t="s">
        <v>39</v>
      </c>
      <c r="W29" s="151"/>
      <c r="X29" s="233">
        <v>1</v>
      </c>
      <c r="AB29" s="150" t="s">
        <v>39</v>
      </c>
      <c r="AC29" s="151"/>
      <c r="AD29" s="233">
        <v>1</v>
      </c>
      <c r="AH29" s="150" t="s">
        <v>39</v>
      </c>
      <c r="AI29" s="151"/>
      <c r="AJ29" s="233">
        <v>1</v>
      </c>
      <c r="AN29" s="150" t="s">
        <v>39</v>
      </c>
      <c r="AO29" s="151"/>
      <c r="AP29" s="233">
        <v>1</v>
      </c>
      <c r="AT29" s="150" t="s">
        <v>39</v>
      </c>
      <c r="AU29" s="151"/>
      <c r="AV29" s="233">
        <v>1</v>
      </c>
      <c r="AZ29" s="150" t="s">
        <v>39</v>
      </c>
      <c r="BA29" s="151"/>
      <c r="BB29" s="233">
        <v>1</v>
      </c>
    </row>
    <row r="30" spans="1:54" ht="12" customHeight="1" x14ac:dyDescent="0.2">
      <c r="A30" s="67"/>
      <c r="B30" s="167"/>
      <c r="C30" s="4"/>
      <c r="D30" s="373" t="s">
        <v>11</v>
      </c>
      <c r="E30" s="374"/>
      <c r="F30" s="374"/>
      <c r="G30" s="374"/>
      <c r="H30" s="374"/>
      <c r="I30" s="374"/>
      <c r="J30" s="374"/>
      <c r="K30" s="374"/>
      <c r="L30" s="374"/>
      <c r="M30" s="374"/>
      <c r="N30" s="375"/>
    </row>
    <row r="31" spans="1:54" ht="15" customHeight="1" thickBot="1" x14ac:dyDescent="0.25">
      <c r="A31" s="212">
        <v>1</v>
      </c>
      <c r="B31" s="167"/>
      <c r="D31" s="378" t="s">
        <v>12</v>
      </c>
      <c r="E31" s="379"/>
      <c r="F31" s="379"/>
      <c r="G31" s="379"/>
      <c r="H31" s="379"/>
      <c r="I31" s="368">
        <f>($Q$38*$R$40)+($W$38*$X$40)+($AC$38*$AD$40)+($AI$38*$AJ$40)+($AO$38*$AP$40)+($AU$38*$AV$40)+($BA$38*$BB$40)</f>
        <v>3700</v>
      </c>
      <c r="J31" s="368"/>
      <c r="K31" s="368"/>
      <c r="L31" s="368"/>
      <c r="M31" s="368"/>
      <c r="N31" s="369"/>
      <c r="O31" s="75" t="s">
        <v>4</v>
      </c>
      <c r="P31" s="10"/>
      <c r="Q31" s="68"/>
      <c r="R31" s="10"/>
      <c r="V31" s="10"/>
      <c r="W31" s="68"/>
      <c r="X31" s="10"/>
      <c r="AB31" s="10"/>
      <c r="AC31" s="68"/>
      <c r="AD31" s="10"/>
      <c r="AF31" s="28"/>
    </row>
    <row r="32" spans="1:54" ht="6.95" customHeight="1" thickTop="1" thickBot="1" x14ac:dyDescent="0.25">
      <c r="A32" s="67"/>
      <c r="B32" s="167"/>
      <c r="C32" s="4"/>
      <c r="N32" s="58"/>
      <c r="O32" s="86"/>
      <c r="P32" s="69"/>
      <c r="Q32" s="376">
        <v>1200</v>
      </c>
      <c r="R32" s="70"/>
      <c r="T32" s="58"/>
      <c r="U32" s="86"/>
      <c r="V32" s="69"/>
      <c r="W32" s="376">
        <v>900</v>
      </c>
      <c r="X32" s="70"/>
      <c r="Z32" s="58"/>
      <c r="AA32" s="86"/>
      <c r="AB32" s="69"/>
      <c r="AC32" s="376">
        <v>1400</v>
      </c>
      <c r="AD32" s="70"/>
      <c r="AF32" s="58"/>
      <c r="AG32" s="86"/>
      <c r="AH32" s="69"/>
      <c r="AI32" s="376"/>
      <c r="AJ32" s="70"/>
      <c r="AL32" s="58"/>
      <c r="AM32" s="86"/>
      <c r="AN32" s="69"/>
      <c r="AO32" s="376"/>
      <c r="AP32" s="70"/>
      <c r="AR32" s="58"/>
      <c r="AS32" s="86"/>
      <c r="AT32" s="69"/>
      <c r="AU32" s="376"/>
      <c r="AV32" s="70"/>
      <c r="AX32" s="58"/>
      <c r="AY32" s="86"/>
      <c r="AZ32" s="69"/>
      <c r="BA32" s="376"/>
      <c r="BB32" s="70"/>
    </row>
    <row r="33" spans="1:54" ht="9.9499999999999993" customHeight="1" thickBot="1" x14ac:dyDescent="0.25">
      <c r="A33" s="67"/>
      <c r="B33" s="167"/>
      <c r="C33" s="51"/>
      <c r="D33" s="52"/>
      <c r="E33" s="53"/>
      <c r="F33" s="53"/>
      <c r="G33" s="53"/>
      <c r="H33" s="53"/>
      <c r="I33" s="53"/>
      <c r="J33" s="53"/>
      <c r="K33" s="53"/>
      <c r="L33" s="2"/>
      <c r="M33" s="88"/>
      <c r="N33" s="4"/>
      <c r="P33" s="71" t="s">
        <v>5</v>
      </c>
      <c r="Q33" s="377"/>
      <c r="R33" s="72" t="s">
        <v>3</v>
      </c>
      <c r="S33" s="95"/>
      <c r="T33" s="4"/>
      <c r="V33" s="71" t="s">
        <v>5</v>
      </c>
      <c r="W33" s="377"/>
      <c r="X33" s="72" t="s">
        <v>3</v>
      </c>
      <c r="Y33" s="95"/>
      <c r="Z33" s="4"/>
      <c r="AB33" s="71" t="s">
        <v>5</v>
      </c>
      <c r="AC33" s="377"/>
      <c r="AD33" s="72" t="s">
        <v>3</v>
      </c>
      <c r="AE33" s="95"/>
      <c r="AF33" s="4"/>
      <c r="AH33" s="71" t="s">
        <v>5</v>
      </c>
      <c r="AI33" s="377"/>
      <c r="AJ33" s="72" t="s">
        <v>3</v>
      </c>
      <c r="AK33" s="95"/>
      <c r="AL33" s="4"/>
      <c r="AN33" s="71" t="s">
        <v>5</v>
      </c>
      <c r="AO33" s="377"/>
      <c r="AP33" s="72" t="s">
        <v>3</v>
      </c>
      <c r="AQ33" s="95"/>
      <c r="AR33" s="4"/>
      <c r="AT33" s="71" t="s">
        <v>5</v>
      </c>
      <c r="AU33" s="377"/>
      <c r="AV33" s="72" t="s">
        <v>3</v>
      </c>
      <c r="AW33" s="95"/>
      <c r="AX33" s="4"/>
      <c r="AZ33" s="71" t="s">
        <v>5</v>
      </c>
      <c r="BA33" s="377"/>
      <c r="BB33" s="72" t="s">
        <v>3</v>
      </c>
    </row>
    <row r="34" spans="1:54" ht="6.95" customHeight="1" thickBot="1" x14ac:dyDescent="0.25">
      <c r="A34" s="67"/>
      <c r="B34" s="167"/>
      <c r="C34" s="4"/>
      <c r="D34" s="3"/>
      <c r="E34" s="4"/>
      <c r="F34" s="4"/>
      <c r="G34" s="4"/>
      <c r="H34" s="123"/>
      <c r="I34" s="4"/>
      <c r="J34" s="123"/>
      <c r="K34" s="4"/>
      <c r="L34" s="56"/>
      <c r="M34" s="88"/>
      <c r="N34" s="4"/>
      <c r="P34" s="71"/>
      <c r="Q34" s="377">
        <v>500</v>
      </c>
      <c r="R34" s="72"/>
      <c r="S34" s="95"/>
      <c r="T34" s="4"/>
      <c r="V34" s="71"/>
      <c r="W34" s="377">
        <v>500</v>
      </c>
      <c r="X34" s="72"/>
      <c r="Y34" s="95"/>
      <c r="Z34" s="4"/>
      <c r="AB34" s="71"/>
      <c r="AC34" s="377">
        <v>600</v>
      </c>
      <c r="AD34" s="72"/>
      <c r="AE34" s="95"/>
      <c r="AF34" s="4"/>
      <c r="AH34" s="71"/>
      <c r="AI34" s="377"/>
      <c r="AJ34" s="72"/>
      <c r="AK34" s="95"/>
      <c r="AL34" s="4"/>
      <c r="AN34" s="71"/>
      <c r="AO34" s="377"/>
      <c r="AP34" s="72"/>
      <c r="AQ34" s="95"/>
      <c r="AR34" s="4"/>
      <c r="AT34" s="71"/>
      <c r="AU34" s="377"/>
      <c r="AV34" s="72"/>
      <c r="AW34" s="95"/>
      <c r="AX34" s="4"/>
      <c r="AZ34" s="71"/>
      <c r="BA34" s="377"/>
      <c r="BB34" s="72"/>
    </row>
    <row r="35" spans="1:54" ht="9.9499999999999993" customHeight="1" x14ac:dyDescent="0.2">
      <c r="A35" s="67"/>
      <c r="B35" s="197"/>
      <c r="C35" s="193"/>
      <c r="D35" s="198"/>
      <c r="E35" s="193"/>
      <c r="F35" s="193"/>
      <c r="G35" s="219"/>
      <c r="H35" s="217"/>
      <c r="I35" s="219"/>
      <c r="J35" s="217"/>
      <c r="K35" s="197"/>
      <c r="L35" s="56"/>
      <c r="M35" s="88"/>
      <c r="N35" s="4"/>
      <c r="P35" s="71" t="s">
        <v>6</v>
      </c>
      <c r="Q35" s="377"/>
      <c r="R35" s="72" t="s">
        <v>3</v>
      </c>
      <c r="S35" s="95"/>
      <c r="T35" s="4"/>
      <c r="V35" s="71" t="s">
        <v>6</v>
      </c>
      <c r="W35" s="377"/>
      <c r="X35" s="72" t="s">
        <v>3</v>
      </c>
      <c r="Y35" s="95"/>
      <c r="Z35" s="4"/>
      <c r="AB35" s="71" t="s">
        <v>6</v>
      </c>
      <c r="AC35" s="377"/>
      <c r="AD35" s="72" t="s">
        <v>3</v>
      </c>
      <c r="AE35" s="95"/>
      <c r="AF35" s="4"/>
      <c r="AH35" s="71" t="s">
        <v>6</v>
      </c>
      <c r="AI35" s="377"/>
      <c r="AJ35" s="72" t="s">
        <v>3</v>
      </c>
      <c r="AK35" s="95"/>
      <c r="AL35" s="4"/>
      <c r="AN35" s="71" t="s">
        <v>6</v>
      </c>
      <c r="AO35" s="377"/>
      <c r="AP35" s="72" t="s">
        <v>3</v>
      </c>
      <c r="AQ35" s="95"/>
      <c r="AR35" s="4"/>
      <c r="AT35" s="71" t="s">
        <v>6</v>
      </c>
      <c r="AU35" s="377"/>
      <c r="AV35" s="72" t="s">
        <v>3</v>
      </c>
      <c r="AW35" s="95"/>
      <c r="AX35" s="4"/>
      <c r="AZ35" s="71" t="s">
        <v>6</v>
      </c>
      <c r="BA35" s="377"/>
      <c r="BB35" s="72" t="s">
        <v>3</v>
      </c>
    </row>
    <row r="36" spans="1:54" ht="6.95" customHeight="1" x14ac:dyDescent="0.2">
      <c r="A36" s="67"/>
      <c r="B36" s="167"/>
      <c r="C36" s="4"/>
      <c r="D36" s="3"/>
      <c r="E36" s="4"/>
      <c r="F36" s="4"/>
      <c r="G36" s="220"/>
      <c r="H36" s="55"/>
      <c r="I36" s="220"/>
      <c r="J36" s="55"/>
      <c r="K36" s="220"/>
      <c r="L36" s="56"/>
      <c r="M36" s="88"/>
      <c r="N36" s="4"/>
      <c r="O36" s="4"/>
      <c r="P36" s="71"/>
      <c r="Q36" s="377">
        <v>115</v>
      </c>
      <c r="R36" s="72"/>
      <c r="S36" s="95"/>
      <c r="T36" s="4"/>
      <c r="U36" s="4"/>
      <c r="V36" s="71"/>
      <c r="W36" s="377">
        <v>115</v>
      </c>
      <c r="X36" s="72"/>
      <c r="Y36" s="95"/>
      <c r="Z36" s="4"/>
      <c r="AA36" s="4"/>
      <c r="AB36" s="71"/>
      <c r="AC36" s="377">
        <v>115</v>
      </c>
      <c r="AD36" s="72"/>
      <c r="AE36" s="95"/>
      <c r="AF36" s="4"/>
      <c r="AG36" s="4"/>
      <c r="AH36" s="71"/>
      <c r="AI36" s="377"/>
      <c r="AJ36" s="72"/>
      <c r="AK36" s="95"/>
      <c r="AL36" s="4"/>
      <c r="AM36" s="4"/>
      <c r="AN36" s="71"/>
      <c r="AO36" s="377"/>
      <c r="AP36" s="72"/>
      <c r="AQ36" s="95"/>
      <c r="AR36" s="4"/>
      <c r="AS36" s="4"/>
      <c r="AT36" s="71"/>
      <c r="AU36" s="377"/>
      <c r="AV36" s="72"/>
      <c r="AW36" s="95"/>
      <c r="AX36" s="4"/>
      <c r="AY36" s="4"/>
      <c r="AZ36" s="71"/>
      <c r="BA36" s="377"/>
      <c r="BB36" s="72"/>
    </row>
    <row r="37" spans="1:54" ht="9.9499999999999993" customHeight="1" thickBot="1" x14ac:dyDescent="0.25">
      <c r="A37" s="67"/>
      <c r="B37" s="167"/>
      <c r="C37" s="4"/>
      <c r="D37" s="3"/>
      <c r="E37" s="4"/>
      <c r="F37" s="4"/>
      <c r="G37" s="220"/>
      <c r="H37" s="55"/>
      <c r="I37" s="220"/>
      <c r="J37" s="55"/>
      <c r="K37" s="220"/>
      <c r="L37" s="56"/>
      <c r="M37" s="88"/>
      <c r="N37" s="4"/>
      <c r="O37" s="230"/>
      <c r="P37" s="71" t="s">
        <v>7</v>
      </c>
      <c r="Q37" s="377"/>
      <c r="R37" s="72" t="s">
        <v>3</v>
      </c>
      <c r="S37" s="95"/>
      <c r="T37" s="4"/>
      <c r="U37" s="87"/>
      <c r="V37" s="71" t="s">
        <v>7</v>
      </c>
      <c r="W37" s="377"/>
      <c r="X37" s="72" t="s">
        <v>3</v>
      </c>
      <c r="Y37" s="95"/>
      <c r="Z37" s="4"/>
      <c r="AA37" s="87"/>
      <c r="AB37" s="71" t="s">
        <v>7</v>
      </c>
      <c r="AC37" s="377"/>
      <c r="AD37" s="72" t="s">
        <v>3</v>
      </c>
      <c r="AE37" s="95"/>
      <c r="AF37" s="4"/>
      <c r="AG37" s="87"/>
      <c r="AH37" s="71" t="s">
        <v>7</v>
      </c>
      <c r="AI37" s="377"/>
      <c r="AJ37" s="72" t="s">
        <v>3</v>
      </c>
      <c r="AK37" s="95"/>
      <c r="AL37" s="4"/>
      <c r="AM37" s="87"/>
      <c r="AN37" s="71" t="s">
        <v>7</v>
      </c>
      <c r="AO37" s="377"/>
      <c r="AP37" s="72" t="s">
        <v>3</v>
      </c>
      <c r="AQ37" s="95"/>
      <c r="AR37" s="4"/>
      <c r="AS37" s="87"/>
      <c r="AT37" s="71" t="s">
        <v>7</v>
      </c>
      <c r="AU37" s="377"/>
      <c r="AV37" s="72" t="s">
        <v>3</v>
      </c>
      <c r="AW37" s="95"/>
      <c r="AX37" s="4"/>
      <c r="AY37" s="87"/>
      <c r="AZ37" s="71" t="s">
        <v>7</v>
      </c>
      <c r="BA37" s="377"/>
      <c r="BB37" s="72" t="s">
        <v>3</v>
      </c>
    </row>
    <row r="38" spans="1:54" ht="6.95" customHeight="1" thickBot="1" x14ac:dyDescent="0.25">
      <c r="A38" s="67"/>
      <c r="B38" s="167"/>
      <c r="C38" s="4"/>
      <c r="D38" s="3"/>
      <c r="F38" s="4"/>
      <c r="G38" s="220"/>
      <c r="H38" s="51"/>
      <c r="I38" s="222"/>
      <c r="J38" s="51"/>
      <c r="K38" s="222"/>
      <c r="L38" s="57"/>
      <c r="M38" s="89"/>
      <c r="N38" s="58"/>
      <c r="O38" s="231"/>
      <c r="P38" s="71"/>
      <c r="Q38" s="382">
        <v>1250</v>
      </c>
      <c r="R38" s="72"/>
      <c r="S38" s="96"/>
      <c r="T38" s="98"/>
      <c r="U38" s="97"/>
      <c r="V38" s="71"/>
      <c r="W38" s="382">
        <v>850</v>
      </c>
      <c r="X38" s="72"/>
      <c r="Y38" s="96"/>
      <c r="Z38" s="94"/>
      <c r="AB38" s="71"/>
      <c r="AC38" s="382">
        <v>1600</v>
      </c>
      <c r="AD38" s="72"/>
      <c r="AE38" s="96"/>
      <c r="AF38" s="94"/>
      <c r="AH38" s="71"/>
      <c r="AI38" s="382"/>
      <c r="AJ38" s="72"/>
      <c r="AK38" s="96"/>
      <c r="AL38" s="94"/>
      <c r="AN38" s="71"/>
      <c r="AO38" s="382"/>
      <c r="AP38" s="72"/>
      <c r="AQ38" s="96"/>
      <c r="AR38" s="94"/>
      <c r="AT38" s="71"/>
      <c r="AU38" s="382"/>
      <c r="AV38" s="72"/>
      <c r="AW38" s="96"/>
      <c r="AX38" s="94"/>
      <c r="AZ38" s="71"/>
      <c r="BA38" s="382"/>
      <c r="BB38" s="72"/>
    </row>
    <row r="39" spans="1:54" ht="9.9499999999999993" customHeight="1" thickTop="1" thickBot="1" x14ac:dyDescent="0.25">
      <c r="A39" s="67"/>
      <c r="B39" s="167"/>
      <c r="C39" s="4"/>
      <c r="D39" s="5"/>
      <c r="E39" s="6"/>
      <c r="F39" s="6"/>
      <c r="G39" s="163"/>
      <c r="H39" s="221"/>
      <c r="I39" s="163"/>
      <c r="J39" s="221"/>
      <c r="K39" s="163"/>
      <c r="L39" s="228"/>
      <c r="M39" s="221"/>
      <c r="N39" s="221"/>
      <c r="O39" s="232"/>
      <c r="P39" s="73" t="s">
        <v>8</v>
      </c>
      <c r="Q39" s="383"/>
      <c r="R39" s="74" t="s">
        <v>4</v>
      </c>
      <c r="S39" s="227"/>
      <c r="T39" s="221"/>
      <c r="U39" s="229"/>
      <c r="V39" s="73" t="s">
        <v>8</v>
      </c>
      <c r="W39" s="383"/>
      <c r="X39" s="74" t="s">
        <v>4</v>
      </c>
      <c r="Y39" s="227"/>
      <c r="Z39" s="195"/>
      <c r="AA39" s="4"/>
      <c r="AB39" s="73" t="s">
        <v>8</v>
      </c>
      <c r="AC39" s="383"/>
      <c r="AD39" s="74" t="s">
        <v>4</v>
      </c>
      <c r="AE39" s="227"/>
      <c r="AF39" s="195"/>
      <c r="AG39" s="4"/>
      <c r="AH39" s="73" t="s">
        <v>8</v>
      </c>
      <c r="AI39" s="383"/>
      <c r="AJ39" s="74" t="s">
        <v>4</v>
      </c>
      <c r="AK39" s="227"/>
      <c r="AL39" s="195"/>
      <c r="AM39" s="4"/>
      <c r="AN39" s="73" t="s">
        <v>8</v>
      </c>
      <c r="AO39" s="383"/>
      <c r="AP39" s="74" t="s">
        <v>4</v>
      </c>
      <c r="AQ39" s="227"/>
      <c r="AR39" s="195"/>
      <c r="AS39" s="4"/>
      <c r="AT39" s="73" t="s">
        <v>8</v>
      </c>
      <c r="AU39" s="383"/>
      <c r="AV39" s="74" t="s">
        <v>4</v>
      </c>
      <c r="AW39" s="227"/>
      <c r="AX39" s="195"/>
      <c r="AY39" s="4"/>
      <c r="AZ39" s="73" t="s">
        <v>8</v>
      </c>
      <c r="BA39" s="383"/>
      <c r="BB39" s="74" t="s">
        <v>4</v>
      </c>
    </row>
    <row r="40" spans="1:54" ht="13.5" customHeight="1" thickTop="1" x14ac:dyDescent="0.2">
      <c r="A40" s="67"/>
      <c r="B40" s="167"/>
      <c r="C40" s="4"/>
      <c r="P40" s="150" t="s">
        <v>39</v>
      </c>
      <c r="Q40" s="151"/>
      <c r="R40" s="233">
        <v>1</v>
      </c>
      <c r="V40" s="150" t="s">
        <v>39</v>
      </c>
      <c r="W40" s="151"/>
      <c r="X40" s="233">
        <v>1</v>
      </c>
      <c r="AB40" s="150" t="s">
        <v>39</v>
      </c>
      <c r="AC40" s="151"/>
      <c r="AD40" s="233">
        <v>1</v>
      </c>
      <c r="AH40" s="150" t="s">
        <v>39</v>
      </c>
      <c r="AI40" s="151"/>
      <c r="AJ40" s="233">
        <v>1</v>
      </c>
      <c r="AN40" s="150" t="s">
        <v>39</v>
      </c>
      <c r="AO40" s="151"/>
      <c r="AP40" s="233">
        <v>1</v>
      </c>
      <c r="AT40" s="150" t="s">
        <v>39</v>
      </c>
      <c r="AU40" s="151"/>
      <c r="AV40" s="233">
        <v>1</v>
      </c>
      <c r="AZ40" s="150" t="s">
        <v>39</v>
      </c>
      <c r="BA40" s="151"/>
      <c r="BB40" s="233">
        <v>1</v>
      </c>
    </row>
    <row r="41" spans="1:54" ht="24" customHeight="1" thickBot="1" x14ac:dyDescent="0.25">
      <c r="B41" s="167"/>
      <c r="C41" s="4"/>
    </row>
    <row r="42" spans="1:54" ht="9.9499999999999993" customHeight="1" thickTop="1" thickBot="1" x14ac:dyDescent="0.25">
      <c r="B42" s="167"/>
      <c r="C42" s="4"/>
      <c r="D42" s="38"/>
      <c r="E42" s="38"/>
      <c r="F42" s="38"/>
      <c r="G42" s="38"/>
      <c r="H42" s="38"/>
      <c r="I42" s="38"/>
      <c r="J42" s="38"/>
      <c r="K42" s="38"/>
      <c r="L42" s="38"/>
      <c r="M42" s="38"/>
      <c r="N42" s="38"/>
      <c r="P42" s="29"/>
      <c r="Q42" s="402">
        <v>70</v>
      </c>
      <c r="R42" s="353" t="s">
        <v>13</v>
      </c>
      <c r="S42" s="353"/>
      <c r="T42" s="404" t="s">
        <v>72</v>
      </c>
      <c r="U42" s="390"/>
      <c r="V42" s="405"/>
      <c r="W42" s="364">
        <f>$Q$42-$Q$45</f>
        <v>20</v>
      </c>
      <c r="X42" s="403" t="s">
        <v>14</v>
      </c>
      <c r="AB42" s="344" t="s">
        <v>55</v>
      </c>
      <c r="AC42" s="345"/>
      <c r="AD42" s="345"/>
      <c r="AE42" s="346"/>
    </row>
    <row r="43" spans="1:54" ht="9.9499999999999993" customHeight="1" thickTop="1" thickBot="1" x14ac:dyDescent="0.25">
      <c r="B43" s="167"/>
      <c r="C43" s="51"/>
      <c r="D43" s="397" t="s">
        <v>70</v>
      </c>
      <c r="E43" s="398"/>
      <c r="F43" s="398"/>
      <c r="G43" s="398"/>
      <c r="H43" s="398"/>
      <c r="I43" s="398"/>
      <c r="J43" s="398"/>
      <c r="K43" s="398"/>
      <c r="L43" s="398"/>
      <c r="M43" s="398"/>
      <c r="N43" s="399"/>
      <c r="P43" s="29"/>
      <c r="Q43" s="393"/>
      <c r="R43" s="353"/>
      <c r="S43" s="353"/>
      <c r="T43" s="390"/>
      <c r="U43" s="390"/>
      <c r="V43" s="405"/>
      <c r="W43" s="365"/>
      <c r="X43" s="322"/>
      <c r="AB43" s="347"/>
      <c r="AC43" s="348"/>
      <c r="AD43" s="348"/>
      <c r="AE43" s="349"/>
    </row>
    <row r="44" spans="1:54" ht="9.9499999999999993" customHeight="1" thickBot="1" x14ac:dyDescent="0.25">
      <c r="B44" s="163"/>
      <c r="C44" s="213"/>
      <c r="D44" s="388"/>
      <c r="E44" s="389"/>
      <c r="F44" s="389"/>
      <c r="G44" s="389"/>
      <c r="H44" s="389"/>
      <c r="I44" s="389"/>
      <c r="J44" s="389"/>
      <c r="K44" s="389"/>
      <c r="L44" s="389"/>
      <c r="M44" s="389"/>
      <c r="N44" s="400"/>
      <c r="O44" s="215"/>
      <c r="P44" s="164"/>
      <c r="Q44" s="164"/>
      <c r="R44" s="164"/>
      <c r="S44" s="164"/>
      <c r="T44" s="164"/>
      <c r="U44" s="165"/>
      <c r="V44" s="165"/>
      <c r="W44" s="216"/>
      <c r="X44" s="164"/>
      <c r="Y44" s="49"/>
      <c r="Z44" s="4"/>
      <c r="AB44" s="341" t="s">
        <v>64</v>
      </c>
      <c r="AC44" s="342"/>
      <c r="AD44" s="342"/>
      <c r="AE44" s="343"/>
    </row>
    <row r="45" spans="1:54" ht="9.9499999999999993" customHeight="1" thickBot="1" x14ac:dyDescent="0.25">
      <c r="D45" s="388" t="s">
        <v>71</v>
      </c>
      <c r="E45" s="389"/>
      <c r="F45" s="389"/>
      <c r="G45" s="389"/>
      <c r="H45" s="389"/>
      <c r="I45" s="395">
        <f>($I$20*$A$20)+($I$31*$A$31)</f>
        <v>6600</v>
      </c>
      <c r="J45" s="395"/>
      <c r="K45" s="395"/>
      <c r="L45" s="395"/>
      <c r="M45" s="395"/>
      <c r="N45" s="396"/>
      <c r="O45" s="401" t="s">
        <v>4</v>
      </c>
      <c r="P45" s="29"/>
      <c r="Q45" s="393">
        <v>50</v>
      </c>
      <c r="R45" s="353" t="s">
        <v>13</v>
      </c>
      <c r="S45" s="353"/>
      <c r="T45" s="390" t="s">
        <v>15</v>
      </c>
      <c r="U45" s="390"/>
      <c r="V45" s="390"/>
      <c r="W45" s="214"/>
      <c r="X45" s="191"/>
      <c r="Y45" s="27"/>
      <c r="Z45" s="4"/>
      <c r="AB45" s="341"/>
      <c r="AC45" s="342"/>
      <c r="AD45" s="342"/>
      <c r="AE45" s="343"/>
    </row>
    <row r="46" spans="1:54" ht="9.9499999999999993" customHeight="1" thickTop="1" thickBot="1" x14ac:dyDescent="0.25">
      <c r="D46" s="380"/>
      <c r="E46" s="381"/>
      <c r="F46" s="381"/>
      <c r="G46" s="381"/>
      <c r="H46" s="381"/>
      <c r="I46" s="366"/>
      <c r="J46" s="366"/>
      <c r="K46" s="366"/>
      <c r="L46" s="366"/>
      <c r="M46" s="366"/>
      <c r="N46" s="367"/>
      <c r="O46" s="401"/>
      <c r="P46" s="29"/>
      <c r="Q46" s="394"/>
      <c r="R46" s="353"/>
      <c r="S46" s="353"/>
      <c r="T46" s="390"/>
      <c r="U46" s="390"/>
      <c r="V46" s="390"/>
      <c r="X46" s="192"/>
      <c r="Y46" s="27"/>
      <c r="Z46" s="4"/>
      <c r="AB46" s="168" t="s">
        <v>62</v>
      </c>
      <c r="AC46" s="155" t="s">
        <v>63</v>
      </c>
      <c r="AD46" s="37"/>
      <c r="AE46" s="169" t="s">
        <v>36</v>
      </c>
    </row>
    <row r="47" spans="1:54" ht="12.75" thickTop="1" x14ac:dyDescent="0.2">
      <c r="X47" s="192"/>
      <c r="Y47" s="27"/>
      <c r="Z47" s="4"/>
      <c r="AB47" s="170" t="s">
        <v>56</v>
      </c>
      <c r="AC47" s="39"/>
      <c r="AD47" s="40" t="s">
        <v>83</v>
      </c>
      <c r="AE47" s="171">
        <f t="shared" ref="AE47:AE54" si="0">$V$57</f>
        <v>4.7291487532244201</v>
      </c>
    </row>
    <row r="48" spans="1:54" ht="12" customHeight="1" x14ac:dyDescent="0.2">
      <c r="B48" s="18" t="s">
        <v>16</v>
      </c>
      <c r="X48" s="192"/>
      <c r="Y48" s="27"/>
      <c r="Z48" s="4"/>
      <c r="AB48" s="170" t="s">
        <v>57</v>
      </c>
      <c r="AC48" s="39"/>
      <c r="AD48" s="40" t="s">
        <v>82</v>
      </c>
      <c r="AE48" s="171">
        <f t="shared" si="0"/>
        <v>4.7291487532244201</v>
      </c>
    </row>
    <row r="49" spans="1:32" ht="12" customHeight="1" x14ac:dyDescent="0.2">
      <c r="X49" s="192"/>
      <c r="Y49" s="27"/>
      <c r="Z49" s="4"/>
      <c r="AB49" s="170" t="s">
        <v>57</v>
      </c>
      <c r="AC49" s="39"/>
      <c r="AD49" s="40" t="s">
        <v>81</v>
      </c>
      <c r="AE49" s="171">
        <f t="shared" si="0"/>
        <v>4.7291487532244201</v>
      </c>
    </row>
    <row r="50" spans="1:32" ht="12" customHeight="1" x14ac:dyDescent="0.2">
      <c r="A50" s="9" t="s">
        <v>1</v>
      </c>
      <c r="C50" s="1" t="s">
        <v>19</v>
      </c>
      <c r="X50" s="192"/>
      <c r="Y50" s="27"/>
      <c r="Z50" s="4"/>
      <c r="AB50" s="170" t="s">
        <v>58</v>
      </c>
      <c r="AC50" s="39"/>
      <c r="AD50" s="40" t="s">
        <v>80</v>
      </c>
      <c r="AE50" s="171">
        <f t="shared" si="0"/>
        <v>4.7291487532244201</v>
      </c>
    </row>
    <row r="51" spans="1:32" ht="12" customHeight="1" x14ac:dyDescent="0.2">
      <c r="X51" s="192"/>
      <c r="Y51" s="27"/>
      <c r="Z51" s="4"/>
      <c r="AB51" s="170" t="s">
        <v>58</v>
      </c>
      <c r="AC51" s="39"/>
      <c r="AD51" s="40" t="s">
        <v>79</v>
      </c>
      <c r="AE51" s="171">
        <f t="shared" si="0"/>
        <v>4.7291487532244201</v>
      </c>
    </row>
    <row r="52" spans="1:32" ht="12" customHeight="1" x14ac:dyDescent="0.2">
      <c r="X52" s="192"/>
      <c r="Y52" s="27"/>
      <c r="Z52" s="4"/>
      <c r="AB52" s="170" t="s">
        <v>59</v>
      </c>
      <c r="AC52" s="39"/>
      <c r="AD52" s="40" t="s">
        <v>75</v>
      </c>
      <c r="AE52" s="171">
        <f t="shared" si="0"/>
        <v>4.7291487532244201</v>
      </c>
    </row>
    <row r="53" spans="1:32" ht="12" customHeight="1" x14ac:dyDescent="0.2">
      <c r="A53" s="187" t="s">
        <v>2</v>
      </c>
      <c r="B53" s="188"/>
      <c r="C53" s="188" t="s">
        <v>20</v>
      </c>
      <c r="D53" s="188"/>
      <c r="E53" s="188"/>
      <c r="F53" s="188"/>
      <c r="G53" s="188"/>
      <c r="H53" s="188"/>
      <c r="I53" s="188"/>
      <c r="J53" s="188"/>
      <c r="K53" s="188"/>
      <c r="L53" s="188"/>
      <c r="M53" s="188"/>
      <c r="N53" s="188"/>
      <c r="O53" s="188"/>
      <c r="P53" s="188"/>
      <c r="Q53" s="188"/>
      <c r="R53" s="188"/>
      <c r="S53" s="188"/>
      <c r="T53" s="188"/>
      <c r="U53" s="188"/>
      <c r="V53" s="188"/>
      <c r="W53" s="188"/>
      <c r="X53" s="192"/>
      <c r="Y53" s="27"/>
      <c r="AB53" s="170" t="s">
        <v>60</v>
      </c>
      <c r="AC53" s="39"/>
      <c r="AD53" s="40" t="s">
        <v>74</v>
      </c>
      <c r="AE53" s="171">
        <f t="shared" si="0"/>
        <v>4.7291487532244201</v>
      </c>
    </row>
    <row r="54" spans="1:32" ht="12" customHeight="1" x14ac:dyDescent="0.2">
      <c r="AB54" s="170" t="s">
        <v>61</v>
      </c>
      <c r="AC54" s="39"/>
      <c r="AD54" s="40" t="s">
        <v>73</v>
      </c>
      <c r="AE54" s="171">
        <f t="shared" si="0"/>
        <v>4.7291487532244201</v>
      </c>
    </row>
    <row r="55" spans="1:32" ht="12" customHeight="1" x14ac:dyDescent="0.2">
      <c r="C55" s="1" t="s">
        <v>21</v>
      </c>
      <c r="AB55" s="341" t="s">
        <v>65</v>
      </c>
      <c r="AC55" s="342"/>
      <c r="AD55" s="342"/>
      <c r="AE55" s="343"/>
      <c r="AF55" s="28"/>
    </row>
    <row r="56" spans="1:32" ht="12" customHeight="1" thickBot="1" x14ac:dyDescent="0.25">
      <c r="C56" s="11" t="s">
        <v>23</v>
      </c>
      <c r="J56" s="330" t="s">
        <v>23</v>
      </c>
      <c r="K56" s="330"/>
      <c r="P56" s="33"/>
      <c r="Q56" s="33"/>
      <c r="R56" s="34"/>
      <c r="S56" s="34"/>
      <c r="T56" s="34"/>
      <c r="U56" s="34"/>
      <c r="V56" s="4"/>
      <c r="W56" s="4"/>
      <c r="X56" s="4"/>
      <c r="Y56" s="4"/>
      <c r="AB56" s="341"/>
      <c r="AC56" s="342"/>
      <c r="AD56" s="342"/>
      <c r="AE56" s="343"/>
    </row>
    <row r="57" spans="1:32" ht="12" customHeight="1" thickTop="1" x14ac:dyDescent="0.2">
      <c r="C57" s="11" t="s">
        <v>22</v>
      </c>
      <c r="D57" s="330" t="s">
        <v>18</v>
      </c>
      <c r="E57" s="330"/>
      <c r="F57" s="6"/>
      <c r="G57" s="6"/>
      <c r="H57" s="6"/>
      <c r="I57" s="6"/>
      <c r="J57" s="6" t="s">
        <v>24</v>
      </c>
      <c r="K57" s="6"/>
      <c r="L57" s="6"/>
      <c r="M57" s="6"/>
      <c r="N57" s="6"/>
      <c r="O57" s="322" t="s">
        <v>18</v>
      </c>
      <c r="P57" s="391">
        <f>I45</f>
        <v>6600</v>
      </c>
      <c r="Q57" s="392"/>
      <c r="R57" s="62" t="s">
        <v>4</v>
      </c>
      <c r="S57" s="62"/>
      <c r="T57" s="63"/>
      <c r="U57" s="322" t="s">
        <v>18</v>
      </c>
      <c r="V57" s="384">
        <f>$I$45/(1.163*60*$W$42)</f>
        <v>4.7291487532244201</v>
      </c>
      <c r="W57" s="385"/>
      <c r="X57" s="65" t="s">
        <v>25</v>
      </c>
      <c r="Y57" s="64"/>
      <c r="AB57" s="172" t="s">
        <v>62</v>
      </c>
      <c r="AC57" s="155" t="s">
        <v>63</v>
      </c>
      <c r="AD57" s="61"/>
      <c r="AE57" s="169" t="s">
        <v>36</v>
      </c>
    </row>
    <row r="58" spans="1:32" ht="12" customHeight="1" thickBot="1" x14ac:dyDescent="0.3">
      <c r="F58" s="1" t="s">
        <v>50</v>
      </c>
      <c r="O58" s="322"/>
      <c r="P58" s="41" t="s">
        <v>52</v>
      </c>
      <c r="Q58" s="42">
        <f>$W$42</f>
        <v>20</v>
      </c>
      <c r="R58" s="43" t="s">
        <v>14</v>
      </c>
      <c r="S58" s="43"/>
      <c r="T58" s="44"/>
      <c r="U58" s="322"/>
      <c r="V58" s="386"/>
      <c r="W58" s="387"/>
      <c r="X58" s="66" t="s">
        <v>26</v>
      </c>
      <c r="Y58" s="45"/>
      <c r="AB58" s="170" t="s">
        <v>66</v>
      </c>
      <c r="AC58" s="39"/>
      <c r="AD58" s="40" t="s">
        <v>76</v>
      </c>
      <c r="AE58" s="171">
        <f>$V$57</f>
        <v>4.7291487532244201</v>
      </c>
    </row>
    <row r="59" spans="1:32" ht="12" customHeight="1" thickTop="1" x14ac:dyDescent="0.2">
      <c r="P59" s="4"/>
      <c r="Q59" s="32"/>
      <c r="R59" s="34"/>
      <c r="S59" s="34"/>
      <c r="T59" s="34"/>
      <c r="U59" s="4"/>
      <c r="V59" s="4"/>
      <c r="W59" s="4"/>
      <c r="X59" s="4"/>
      <c r="Y59" s="4"/>
      <c r="AB59" s="170" t="s">
        <v>67</v>
      </c>
      <c r="AC59" s="39"/>
      <c r="AD59" s="40" t="s">
        <v>77</v>
      </c>
      <c r="AE59" s="171">
        <f>$V$57</f>
        <v>4.7291487532244201</v>
      </c>
    </row>
    <row r="60" spans="1:32" ht="12" customHeight="1" thickBot="1" x14ac:dyDescent="0.25">
      <c r="C60" s="21"/>
      <c r="D60" s="21"/>
      <c r="AB60" s="173" t="s">
        <v>68</v>
      </c>
      <c r="AC60" s="174"/>
      <c r="AD60" s="175" t="s">
        <v>78</v>
      </c>
      <c r="AE60" s="176">
        <f>$V$57</f>
        <v>4.7291487532244201</v>
      </c>
    </row>
    <row r="61" spans="1:32" ht="9.9499999999999993" customHeight="1" thickTop="1" x14ac:dyDescent="0.2">
      <c r="C61" s="21" t="s">
        <v>53</v>
      </c>
      <c r="D61" s="21" t="s">
        <v>54</v>
      </c>
    </row>
    <row r="62" spans="1:32" ht="9.9499999999999993" customHeight="1" x14ac:dyDescent="0.2">
      <c r="D62" s="21" t="s">
        <v>51</v>
      </c>
    </row>
    <row r="63" spans="1:32" ht="12" customHeight="1" x14ac:dyDescent="0.2"/>
    <row r="64" spans="1:32" ht="9.9499999999999993" customHeight="1" x14ac:dyDescent="0.2"/>
    <row r="67" spans="1:1" hidden="1" x14ac:dyDescent="0.2">
      <c r="A67" s="99" t="s">
        <v>38</v>
      </c>
    </row>
    <row r="68" spans="1:1" hidden="1" x14ac:dyDescent="0.2">
      <c r="A68" s="100">
        <v>1</v>
      </c>
    </row>
    <row r="69" spans="1:1" hidden="1" x14ac:dyDescent="0.2">
      <c r="A69" s="100">
        <v>2</v>
      </c>
    </row>
    <row r="70" spans="1:1" hidden="1" x14ac:dyDescent="0.2">
      <c r="A70" s="100">
        <v>3</v>
      </c>
    </row>
    <row r="71" spans="1:1" hidden="1" x14ac:dyDescent="0.2">
      <c r="A71" s="100">
        <v>4</v>
      </c>
    </row>
    <row r="72" spans="1:1" hidden="1" x14ac:dyDescent="0.2">
      <c r="A72" s="100">
        <v>5</v>
      </c>
    </row>
    <row r="73" spans="1:1" hidden="1" x14ac:dyDescent="0.2">
      <c r="A73" s="100">
        <v>6</v>
      </c>
    </row>
    <row r="74" spans="1:1" hidden="1" x14ac:dyDescent="0.2">
      <c r="A74" s="100">
        <v>7</v>
      </c>
    </row>
    <row r="75" spans="1:1" hidden="1" x14ac:dyDescent="0.2">
      <c r="A75" s="100">
        <v>8</v>
      </c>
    </row>
    <row r="76" spans="1:1" hidden="1" x14ac:dyDescent="0.2">
      <c r="A76" s="100">
        <v>9</v>
      </c>
    </row>
    <row r="77" spans="1:1" hidden="1" x14ac:dyDescent="0.2">
      <c r="A77" s="100">
        <v>10</v>
      </c>
    </row>
    <row r="78" spans="1:1" hidden="1" x14ac:dyDescent="0.2">
      <c r="A78" s="100">
        <v>11</v>
      </c>
    </row>
    <row r="79" spans="1:1" hidden="1" x14ac:dyDescent="0.2">
      <c r="A79" s="100">
        <v>12</v>
      </c>
    </row>
    <row r="80" spans="1:1" hidden="1" x14ac:dyDescent="0.2">
      <c r="A80" s="100">
        <v>13</v>
      </c>
    </row>
    <row r="81" spans="1:1" hidden="1" x14ac:dyDescent="0.2">
      <c r="A81" s="100">
        <v>14</v>
      </c>
    </row>
    <row r="82" spans="1:1" hidden="1" x14ac:dyDescent="0.2">
      <c r="A82" s="100">
        <v>15</v>
      </c>
    </row>
    <row r="83" spans="1:1" hidden="1" x14ac:dyDescent="0.2">
      <c r="A83" s="100">
        <v>16</v>
      </c>
    </row>
    <row r="84" spans="1:1" hidden="1" x14ac:dyDescent="0.2">
      <c r="A84" s="100">
        <v>17</v>
      </c>
    </row>
    <row r="85" spans="1:1" hidden="1" x14ac:dyDescent="0.2">
      <c r="A85" s="100">
        <v>18</v>
      </c>
    </row>
    <row r="86" spans="1:1" hidden="1" x14ac:dyDescent="0.2">
      <c r="A86" s="100">
        <v>19</v>
      </c>
    </row>
    <row r="87" spans="1:1" hidden="1" x14ac:dyDescent="0.2">
      <c r="A87" s="100">
        <v>20</v>
      </c>
    </row>
    <row r="88" spans="1:1" hidden="1" x14ac:dyDescent="0.2">
      <c r="A88" s="100">
        <v>21</v>
      </c>
    </row>
    <row r="89" spans="1:1" hidden="1" x14ac:dyDescent="0.2">
      <c r="A89" s="100">
        <v>22</v>
      </c>
    </row>
    <row r="90" spans="1:1" hidden="1" x14ac:dyDescent="0.2">
      <c r="A90" s="100">
        <v>23</v>
      </c>
    </row>
    <row r="91" spans="1:1" hidden="1" x14ac:dyDescent="0.2">
      <c r="A91" s="100">
        <v>24</v>
      </c>
    </row>
    <row r="92" spans="1:1" hidden="1" x14ac:dyDescent="0.2">
      <c r="A92" s="100">
        <v>25</v>
      </c>
    </row>
    <row r="93" spans="1:1" hidden="1" x14ac:dyDescent="0.2">
      <c r="A93" s="100">
        <v>26</v>
      </c>
    </row>
    <row r="94" spans="1:1" hidden="1" x14ac:dyDescent="0.2">
      <c r="A94" s="100">
        <v>27</v>
      </c>
    </row>
    <row r="95" spans="1:1" hidden="1" x14ac:dyDescent="0.2">
      <c r="A95" s="100">
        <v>28</v>
      </c>
    </row>
    <row r="96" spans="1:1" hidden="1" x14ac:dyDescent="0.2">
      <c r="A96" s="100">
        <v>29</v>
      </c>
    </row>
    <row r="97" spans="1:1" hidden="1" x14ac:dyDescent="0.2">
      <c r="A97" s="100">
        <v>30</v>
      </c>
    </row>
  </sheetData>
  <sheetProtection sheet="1" objects="1" scenarios="1"/>
  <mergeCells count="91">
    <mergeCell ref="BA38:BA39"/>
    <mergeCell ref="AU32:AU33"/>
    <mergeCell ref="AU34:AU35"/>
    <mergeCell ref="AU36:AU37"/>
    <mergeCell ref="AU38:AU39"/>
    <mergeCell ref="AA2:AE4"/>
    <mergeCell ref="AA5:AE5"/>
    <mergeCell ref="BA32:BA33"/>
    <mergeCell ref="BA34:BA35"/>
    <mergeCell ref="BA36:BA37"/>
    <mergeCell ref="AO32:AO33"/>
    <mergeCell ref="AO34:AO35"/>
    <mergeCell ref="AO36:AO37"/>
    <mergeCell ref="BA21:BA22"/>
    <mergeCell ref="BA23:BA24"/>
    <mergeCell ref="BA25:BA26"/>
    <mergeCell ref="BA27:BA28"/>
    <mergeCell ref="AU21:AU22"/>
    <mergeCell ref="AU23:AU24"/>
    <mergeCell ref="AU25:AU26"/>
    <mergeCell ref="AU27:AU28"/>
    <mergeCell ref="AO38:AO39"/>
    <mergeCell ref="AI32:AI33"/>
    <mergeCell ref="AI34:AI35"/>
    <mergeCell ref="AI36:AI37"/>
    <mergeCell ref="AI38:AI39"/>
    <mergeCell ref="AO21:AO22"/>
    <mergeCell ref="AO23:AO24"/>
    <mergeCell ref="AO25:AO26"/>
    <mergeCell ref="AO27:AO28"/>
    <mergeCell ref="AI21:AI22"/>
    <mergeCell ref="AI23:AI24"/>
    <mergeCell ref="AI25:AI26"/>
    <mergeCell ref="AI27:AI28"/>
    <mergeCell ref="AB42:AE43"/>
    <mergeCell ref="AB44:AE45"/>
    <mergeCell ref="AB55:AE56"/>
    <mergeCell ref="I45:N46"/>
    <mergeCell ref="D43:N44"/>
    <mergeCell ref="O45:O46"/>
    <mergeCell ref="Q42:Q43"/>
    <mergeCell ref="X42:X43"/>
    <mergeCell ref="T42:V43"/>
    <mergeCell ref="R42:S43"/>
    <mergeCell ref="U57:U58"/>
    <mergeCell ref="V57:W58"/>
    <mergeCell ref="D45:H46"/>
    <mergeCell ref="J56:K56"/>
    <mergeCell ref="O57:O58"/>
    <mergeCell ref="T45:V46"/>
    <mergeCell ref="D57:E57"/>
    <mergeCell ref="P57:Q57"/>
    <mergeCell ref="R45:S46"/>
    <mergeCell ref="Q45:Q46"/>
    <mergeCell ref="AC38:AC39"/>
    <mergeCell ref="W32:W33"/>
    <mergeCell ref="W34:W35"/>
    <mergeCell ref="W36:W37"/>
    <mergeCell ref="W38:W39"/>
    <mergeCell ref="Q36:Q37"/>
    <mergeCell ref="W23:W24"/>
    <mergeCell ref="W25:W26"/>
    <mergeCell ref="W27:W28"/>
    <mergeCell ref="AC21:AC22"/>
    <mergeCell ref="AC23:AC24"/>
    <mergeCell ref="AC25:AC26"/>
    <mergeCell ref="AC27:AC28"/>
    <mergeCell ref="AC32:AC33"/>
    <mergeCell ref="AC34:AC35"/>
    <mergeCell ref="AC36:AC37"/>
    <mergeCell ref="Q25:Q26"/>
    <mergeCell ref="Q27:Q28"/>
    <mergeCell ref="Q21:Q22"/>
    <mergeCell ref="Q32:Q33"/>
    <mergeCell ref="Q34:Q35"/>
    <mergeCell ref="B5:Y5"/>
    <mergeCell ref="B9:Y13"/>
    <mergeCell ref="B6:Y7"/>
    <mergeCell ref="AA1:AE1"/>
    <mergeCell ref="W42:W43"/>
    <mergeCell ref="B3:Y3"/>
    <mergeCell ref="I20:N20"/>
    <mergeCell ref="I31:N31"/>
    <mergeCell ref="B15:Y15"/>
    <mergeCell ref="D19:N19"/>
    <mergeCell ref="D30:N30"/>
    <mergeCell ref="W21:W22"/>
    <mergeCell ref="D31:H31"/>
    <mergeCell ref="D20:H20"/>
    <mergeCell ref="Q38:Q39"/>
    <mergeCell ref="Q23:Q24"/>
  </mergeCells>
  <phoneticPr fontId="2" type="noConversion"/>
  <conditionalFormatting sqref="AE48">
    <cfRule type="cellIs" dxfId="99" priority="1" stopIfTrue="1" operator="notBetween">
      <formula>4</formula>
      <formula>15</formula>
    </cfRule>
  </conditionalFormatting>
  <conditionalFormatting sqref="AE47">
    <cfRule type="cellIs" dxfId="98" priority="2" stopIfTrue="1" operator="notBetween">
      <formula>2</formula>
      <formula>8</formula>
    </cfRule>
  </conditionalFormatting>
  <conditionalFormatting sqref="AE49">
    <cfRule type="cellIs" dxfId="97" priority="3" stopIfTrue="1" operator="notBetween">
      <formula>8</formula>
      <formula>30</formula>
    </cfRule>
  </conditionalFormatting>
  <conditionalFormatting sqref="AE50">
    <cfRule type="cellIs" dxfId="96" priority="4" stopIfTrue="1" operator="notBetween">
      <formula>6</formula>
      <formula>20</formula>
    </cfRule>
  </conditionalFormatting>
  <conditionalFormatting sqref="AE51">
    <cfRule type="cellIs" dxfId="95" priority="5" stopIfTrue="1" operator="notBetween">
      <formula>10</formula>
      <formula>40</formula>
    </cfRule>
  </conditionalFormatting>
  <conditionalFormatting sqref="AE52">
    <cfRule type="cellIs" dxfId="94" priority="6" stopIfTrue="1" operator="notBetween">
      <formula>20</formula>
      <formula>70</formula>
    </cfRule>
  </conditionalFormatting>
  <conditionalFormatting sqref="AE53">
    <cfRule type="cellIs" dxfId="93" priority="7" stopIfTrue="1" operator="notBetween">
      <formula>30</formula>
      <formula>120</formula>
    </cfRule>
  </conditionalFormatting>
  <conditionalFormatting sqref="AE54">
    <cfRule type="cellIs" dxfId="92" priority="8" stopIfTrue="1" operator="notBetween">
      <formula>50</formula>
      <formula>200</formula>
    </cfRule>
  </conditionalFormatting>
  <conditionalFormatting sqref="AB47:AC47">
    <cfRule type="expression" dxfId="91" priority="9" stopIfTrue="1">
      <formula>AND($AE$47&gt;2,$AE$47&lt;=8)</formula>
    </cfRule>
  </conditionalFormatting>
  <conditionalFormatting sqref="AB48">
    <cfRule type="expression" dxfId="90" priority="10" stopIfTrue="1">
      <formula>AND($AE$48&gt;4,$AE$47&lt;=15)</formula>
    </cfRule>
  </conditionalFormatting>
  <conditionalFormatting sqref="AC48">
    <cfRule type="expression" dxfId="89" priority="11" stopIfTrue="1">
      <formula>AND($AE$48&gt;4,$AE$48&lt;=15)</formula>
    </cfRule>
  </conditionalFormatting>
  <conditionalFormatting sqref="AB49:AC49">
    <cfRule type="expression" dxfId="88" priority="12" stopIfTrue="1">
      <formula>AND($AE$49&gt;8,$AE$49&lt;=30)</formula>
    </cfRule>
  </conditionalFormatting>
  <conditionalFormatting sqref="AB50:AC50">
    <cfRule type="expression" dxfId="87" priority="13" stopIfTrue="1">
      <formula>AND($AE$50&gt;6,$AE$50&lt;=20)</formula>
    </cfRule>
  </conditionalFormatting>
  <conditionalFormatting sqref="AB51:AC51">
    <cfRule type="expression" dxfId="86" priority="14" stopIfTrue="1">
      <formula>AND($AE$51&gt;10,$AE$51&lt;=40)</formula>
    </cfRule>
  </conditionalFormatting>
  <conditionalFormatting sqref="AB52">
    <cfRule type="expression" dxfId="85" priority="15" stopIfTrue="1">
      <formula>AND($AE$52&gt;20,$AE$52&lt;=70)</formula>
    </cfRule>
  </conditionalFormatting>
  <conditionalFormatting sqref="AB53:AC53">
    <cfRule type="expression" dxfId="84" priority="16" stopIfTrue="1">
      <formula>AND($AE$53&gt;30,$AE$53&lt;=120)</formula>
    </cfRule>
  </conditionalFormatting>
  <conditionalFormatting sqref="AB54:AC54">
    <cfRule type="expression" dxfId="83" priority="17" stopIfTrue="1">
      <formula>AND($AE$54&gt;50,$AE$54&lt;=200)</formula>
    </cfRule>
  </conditionalFormatting>
  <conditionalFormatting sqref="AB58:AC58">
    <cfRule type="expression" dxfId="82" priority="18" stopIfTrue="1">
      <formula>AND($AE$58&gt;60,$AE$58&lt;=325)</formula>
    </cfRule>
  </conditionalFormatting>
  <conditionalFormatting sqref="AB59:AC59">
    <cfRule type="expression" dxfId="81" priority="19" stopIfTrue="1">
      <formula>AND($AE$59&gt;75,$AE$59&lt;=450)</formula>
    </cfRule>
  </conditionalFormatting>
  <conditionalFormatting sqref="AB60:AC60">
    <cfRule type="expression" dxfId="80" priority="20" stopIfTrue="1">
      <formula>AND($AE$60&gt;100,$AE$60&lt;=650)</formula>
    </cfRule>
  </conditionalFormatting>
  <conditionalFormatting sqref="AE58">
    <cfRule type="cellIs" dxfId="79" priority="21" stopIfTrue="1" operator="notBetween">
      <formula>60</formula>
      <formula>325</formula>
    </cfRule>
  </conditionalFormatting>
  <conditionalFormatting sqref="AE59">
    <cfRule type="cellIs" dxfId="78" priority="22" stopIfTrue="1" operator="notBetween">
      <formula>75</formula>
      <formula>450</formula>
    </cfRule>
  </conditionalFormatting>
  <conditionalFormatting sqref="AE60">
    <cfRule type="cellIs" dxfId="77" priority="23" stopIfTrue="1" operator="notBetween">
      <formula>100</formula>
      <formula>650</formula>
    </cfRule>
  </conditionalFormatting>
  <conditionalFormatting sqref="AC52:AD52">
    <cfRule type="expression" dxfId="76" priority="24" stopIfTrue="1">
      <formula>AND($AE$52&gt;20,$AE$52&lt;=70)</formula>
    </cfRule>
  </conditionalFormatting>
  <conditionalFormatting sqref="AD53">
    <cfRule type="expression" dxfId="75" priority="25" stopIfTrue="1">
      <formula>AND($AE$53&gt;30,$AE$53&lt;=120)</formula>
    </cfRule>
  </conditionalFormatting>
  <conditionalFormatting sqref="AD54">
    <cfRule type="expression" dxfId="74" priority="26" stopIfTrue="1">
      <formula>AND($AE$54&gt;50,$AE$54&lt;=200)</formula>
    </cfRule>
  </conditionalFormatting>
  <conditionalFormatting sqref="AD47">
    <cfRule type="expression" dxfId="73" priority="27" stopIfTrue="1">
      <formula>AND($AE$47&gt;2,$AE$47&lt;=8)</formula>
    </cfRule>
  </conditionalFormatting>
  <conditionalFormatting sqref="AD48">
    <cfRule type="expression" dxfId="72" priority="28" stopIfTrue="1">
      <formula>AND($AE$48&gt;4,$AE$48&lt;=15)</formula>
    </cfRule>
  </conditionalFormatting>
  <conditionalFormatting sqref="AD49">
    <cfRule type="expression" dxfId="71" priority="29" stopIfTrue="1">
      <formula>AND($AE$49&gt;8,$AE$49&lt;=30)</formula>
    </cfRule>
  </conditionalFormatting>
  <conditionalFormatting sqref="AD50">
    <cfRule type="expression" dxfId="70" priority="30" stopIfTrue="1">
      <formula>AND($AE$50&gt;6,$AE$50&lt;=20)</formula>
    </cfRule>
  </conditionalFormatting>
  <conditionalFormatting sqref="AD51">
    <cfRule type="expression" dxfId="69" priority="31" stopIfTrue="1">
      <formula>AND($AE$51&gt;10,$AE$51&lt;=40)</formula>
    </cfRule>
  </conditionalFormatting>
  <conditionalFormatting sqref="AD58">
    <cfRule type="expression" dxfId="68" priority="32" stopIfTrue="1">
      <formula>AND($AE$58&gt;60,$AE$58&lt;=325)</formula>
    </cfRule>
  </conditionalFormatting>
  <conditionalFormatting sqref="AD59">
    <cfRule type="expression" dxfId="67" priority="33" stopIfTrue="1">
      <formula>AND($AE$59&gt;75,$AE$59&lt;=450)</formula>
    </cfRule>
  </conditionalFormatting>
  <conditionalFormatting sqref="AD60">
    <cfRule type="expression" dxfId="66" priority="34" stopIfTrue="1">
      <formula>AND($AE$60&gt;100,$AE$60&lt;=650)</formula>
    </cfRule>
  </conditionalFormatting>
  <dataValidations xWindow="101" yWindow="399" count="10">
    <dataValidation type="list" errorStyle="information" allowBlank="1" showInputMessage="1" showErrorMessage="1" errorTitle="Anzahl der Heizkörper" error="Wählen Sie einen Zahlenwert aus dem Auswahl-Listenfeld aus." promptTitle="Anzahl der Heizkörper" prompt="Wählen Sie aus dem Auswahl-Listenfeld die Anzahl der Heizkörper aus, die im selben Stockwerk in gleicher Baugröße vorhanden sind._x000a_Weiter mit &lt;TAB&gt; oder per Mausklick." sqref="BB40 R29 X29 AD29 AJ29 AP29 AV29 BB29 R40 X40 AD40 AJ40 AP40 AV40" xr:uid="{00000000-0002-0000-0100-000000000000}">
      <formula1>$A$68:$A$87</formula1>
    </dataValidation>
    <dataValidation type="list" errorStyle="information" allowBlank="1" showInputMessage="1" showErrorMessage="1" errorTitle="Anzahl der Wohnungen/Stockwerke" error="Wählen Sie einen Zahlenwert aus dem Auswahl-Listenfeld aus." promptTitle="Anzahl der Wohnungen/Stockwerke" prompt="Wählen Sie aus dem Auswahl-Listenfeld die Zahl der Wohnungen bzw. Stockwerke, wenn im Gebäude mehrere Wohnungen und/oder Stockwerke mit Heizkörpern gleicher Größe und Anzahl vorhanden sind." sqref="A31" xr:uid="{00000000-0002-0000-0100-000001000000}">
      <formula1>$A$68:$A$97</formula1>
    </dataValidation>
    <dataValidation type="whole" errorStyle="information" allowBlank="1" showInputMessage="1" showErrorMessage="1" errorTitle="Vorlauftemperatur" error="Geben Sie einen Zahlenwert für die Temperatur ein (max. 95 °C)" promptTitle="Vorlauftemperatur" prompt="Geben Sie in diese Zelle die Vorlauftemperatur ein (Auslegungstemperatur oder am Thermometer abgelesene Temperatur)._x000a__x000a_Zur Navigation zwischen den Auswahl- und Eingabefeldern drücken Sie &lt;TAB&gt; oder &lt;Umschalt&gt;+&lt;TAB&gt;." sqref="Q42:Q43" xr:uid="{00000000-0002-0000-0100-000002000000}">
      <formula1>15</formula1>
      <formula2>95</formula2>
    </dataValidation>
    <dataValidation type="whole" errorStyle="information" allowBlank="1" showInputMessage="1" showErrorMessage="1" errorTitle="Rücklauftemperatur" error="Geben Sie einen Zahlenwert für die Temperatur ein (min. 15 °C)" promptTitle="Rücklauftemperatur" prompt="Geben Sie in diese Zelle die Rücklauftemperatur ein (Auslegungstemperatur oder am Thermometer abgelesene Temperatur)._x000a__x000a_Damit sind alle Daten für die Durchflussberechnung erfasst. Die Tabelle &quot;Auswahl Abgleichventil&quot; zeigt das Berechnungsergebnis an." sqref="Q45:Q46" xr:uid="{00000000-0002-0000-0100-000003000000}">
      <formula1>15</formula1>
      <formula2>95</formula2>
    </dataValidation>
    <dataValidation type="list" errorStyle="information" allowBlank="1" showInputMessage="1" showErrorMessage="1" errorTitle="Anzahl der Wohnungen/Stockwerke" error="Wählen Sie einen Zahlenwert aus dem Auswahl-Listenfeld aus." promptTitle="Anzahl der Wohnungen/Stockwerke" prompt="Wählen Sie aus dem Auswahl-Listenfeld die Zahl der Wohnungen bzw. Stockwerke, wenn im Gebäude mehrere Wohnungen und/oder Stockwerke mit Heizkörpern gleicher Größe und Anzahl vorhanden sind._x000a_Weiter mit der &lt;TAB&gt;-Taste." sqref="A20" xr:uid="{00000000-0002-0000-0100-000004000000}">
      <formula1>$A$68:$A$97</formula1>
    </dataValidation>
    <dataValidation allowBlank="1" showInputMessage="1" promptTitle="Wärmeleistung des Heizkörpers" prompt="Geben Sie hier die Wärmeleistung des Heizkörpers in Watt [W] ein._x000a__x000a_Zur Navigation zwischen den Auswahl- und Eingabefeldern drücken Sie &lt;TAB&gt; oder &lt;Umschalt&gt;+&lt;TAB&gt;." sqref="BA38:BA39 AU38:AU39 AO38:AO39 AI38:AI39 AC38:AC39 W38:W39 Q38:Q39 BA27:BA28 AU27:AU28 AO27:AO28 AI27:AI28 AC27:AC28 W27:W28 Q27:Q28" xr:uid="{00000000-0002-0000-0100-000005000000}"/>
    <dataValidation allowBlank="1" showInputMessage="1" showErrorMessage="1" promptTitle="Heizkörpermaße" prompt="Hier können Sie die Maße der Heizkörper notieren. Für die Berechnung sind jedoch nur  Wärmeleistung und Anzahl der Heizkörper maßgebend._x000a_Zur Navigation zwischen den Auswahl- und Eingabefeldern drücken Sie &lt;TAB&gt; oder &lt;Umschalt&gt;+&lt;TAB&gt;." sqref="W21:W22 BA32:BA33 AU32:AU33 AO32:AO33 AI32:AI33 AC32:AC33 W32:W33 Q32:Q33 BA21:BA22 AU21:AU22 AO21:AO22 AC21:AC22 Q21:Q22" xr:uid="{00000000-0002-0000-0100-000006000000}"/>
    <dataValidation allowBlank="1" showInputMessage="1" showErrorMessage="1" promptTitle="Heizkörpermaße" prompt="Navigation zwischen den Auswahl- und Eingabefeldern mit &lt;TAB&gt;, &lt;Umschalt&gt;+&lt;TAB&gt; oder per Mausklick." sqref="Q23:Q26 BA34:BA37 AU34:AU35 AO34:AO37 AI34:AI37 AC34:AC37 W34:W37 Q34:Q37 BA23:BA26 AU23:AU26 AO23:AO26 AI23:AI26 AC23:AC26 W23:W26" xr:uid="{00000000-0002-0000-0100-000007000000}"/>
    <dataValidation allowBlank="1" showInputMessage="1" showErrorMessage="1" promptTitle="Heizkörpermaße" prompt="Hier können Sie die Maße der Heizkörper notieren. Für die Berechnung sind jedoch nur  Wärmeleistung und Anzahl der Heizkörper maßgebend._x000a_Zur Navigation zwischen den Auswahl- und Eingabefeldern drücken Sie &lt;TAB&gt; oder &lt;Umschalt&gt;+&lt;TAB&gt;._x000a_" sqref="AI21:AI22" xr:uid="{00000000-0002-0000-0100-000008000000}"/>
    <dataValidation allowBlank="1" showInputMessage="1" showErrorMessage="1" promptTitle="Heizkörpermaße1" prompt="Navigation zwischen den Auswahl- und Eingabefeldern mit &lt;TAB&gt;, &lt;Umschalt&gt;+&lt;TAB&gt; oder per Mausklick." sqref="AU36:AU37" xr:uid="{00000000-0002-0000-0100-000009000000}"/>
  </dataValidations>
  <pageMargins left="0.39370078740157483" right="0.39370078740157483" top="0.43307086614173229" bottom="0.43307086614173229" header="0.11811023622047245" footer="0.31496062992125984"/>
  <pageSetup paperSize="8" orientation="landscape" r:id="rId1"/>
  <headerFooter alignWithMargins="0">
    <oddFooter>&amp;C&amp;8www.taconova.com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07"/>
  <sheetViews>
    <sheetView showGridLines="0" showRowColHeaders="0" workbookViewId="0">
      <selection activeCell="AC22" sqref="AC22:AD22"/>
    </sheetView>
  </sheetViews>
  <sheetFormatPr baseColWidth="10" defaultRowHeight="12" x14ac:dyDescent="0.2"/>
  <cols>
    <col min="1" max="1" width="3.7109375" style="1" customWidth="1"/>
    <col min="2" max="2" width="1.7109375" style="1" customWidth="1"/>
    <col min="3" max="3" width="2.28515625" style="1" customWidth="1"/>
    <col min="4" max="4" width="1.42578125" style="1" customWidth="1"/>
    <col min="5" max="5" width="1.140625" style="1" customWidth="1"/>
    <col min="6" max="12" width="1" style="1" customWidth="1"/>
    <col min="13" max="13" width="1.7109375" style="1" customWidth="1"/>
    <col min="14" max="14" width="6" style="1" customWidth="1"/>
    <col min="15" max="15" width="4.28515625" style="1" customWidth="1"/>
    <col min="16" max="16" width="8.42578125" style="1" customWidth="1"/>
    <col min="17" max="17" width="6.7109375" style="1" customWidth="1"/>
    <col min="18" max="18" width="2.7109375" style="1" customWidth="1"/>
    <col min="19" max="19" width="4.7109375" style="1" customWidth="1"/>
    <col min="20" max="20" width="1.42578125" style="1" customWidth="1"/>
    <col min="21" max="21" width="4.28515625" style="1" customWidth="1"/>
    <col min="22" max="22" width="8.5703125" style="1" customWidth="1"/>
    <col min="23" max="23" width="6.7109375" style="1" customWidth="1"/>
    <col min="24" max="24" width="2.7109375" style="1" customWidth="1"/>
    <col min="25" max="25" width="4.7109375" style="1" customWidth="1"/>
    <col min="26" max="26" width="1.42578125" style="1" customWidth="1"/>
    <col min="27" max="27" width="4.28515625" style="1" customWidth="1"/>
    <col min="28" max="28" width="8.5703125" style="1" customWidth="1"/>
    <col min="29" max="29" width="6.7109375" style="1" customWidth="1"/>
    <col min="30" max="30" width="2.7109375" style="1" customWidth="1"/>
    <col min="31" max="31" width="5.42578125" style="1" customWidth="1"/>
    <col min="32" max="32" width="1.42578125" style="1" customWidth="1"/>
    <col min="33" max="33" width="4.28515625" style="1" customWidth="1"/>
    <col min="34" max="34" width="8.5703125" style="1" customWidth="1"/>
    <col min="35" max="35" width="6.7109375" style="1" customWidth="1"/>
    <col min="36" max="36" width="2.7109375" style="1" customWidth="1"/>
    <col min="37" max="37" width="4.7109375" style="1" customWidth="1"/>
    <col min="38" max="38" width="1.42578125" style="1" customWidth="1"/>
    <col min="39" max="39" width="4.28515625" style="1" customWidth="1"/>
    <col min="40" max="40" width="8.5703125" style="1" customWidth="1"/>
    <col min="41" max="41" width="6.7109375" style="1" customWidth="1"/>
    <col min="42" max="42" width="2.7109375" style="1" customWidth="1"/>
    <col min="43" max="43" width="4.7109375" style="1" customWidth="1"/>
    <col min="44" max="44" width="1.42578125" style="1" customWidth="1"/>
    <col min="45" max="45" width="4.28515625" style="1" customWidth="1"/>
    <col min="46" max="46" width="8.5703125" style="1" customWidth="1"/>
    <col min="47" max="47" width="6.7109375" style="1" customWidth="1"/>
    <col min="48" max="48" width="2.7109375" style="1" customWidth="1"/>
    <col min="49" max="49" width="4.7109375" style="1" customWidth="1"/>
    <col min="50" max="50" width="1.42578125" style="1" customWidth="1"/>
    <col min="51" max="51" width="4.28515625" style="1" customWidth="1"/>
    <col min="52" max="52" width="8.5703125" style="1" customWidth="1"/>
    <col min="53" max="53" width="6.7109375" style="1" customWidth="1"/>
    <col min="54" max="54" width="2.7109375" style="1" customWidth="1"/>
    <col min="55" max="16384" width="11.42578125" style="1"/>
  </cols>
  <sheetData>
    <row r="1" spans="1:31" ht="48" customHeight="1" x14ac:dyDescent="0.2">
      <c r="B1" s="13"/>
      <c r="C1" s="13"/>
      <c r="D1" s="13"/>
      <c r="E1" s="13"/>
      <c r="F1" s="13"/>
      <c r="G1" s="13"/>
      <c r="H1" s="13"/>
      <c r="I1" s="13"/>
      <c r="J1" s="13"/>
      <c r="K1" s="13"/>
      <c r="L1" s="13"/>
      <c r="M1" s="13"/>
      <c r="N1" s="13"/>
      <c r="O1" s="13"/>
      <c r="P1" s="13"/>
      <c r="Q1" s="13"/>
      <c r="R1" s="13"/>
      <c r="S1" s="13"/>
      <c r="T1" s="13"/>
      <c r="U1" s="13"/>
      <c r="V1" s="13"/>
      <c r="W1" s="13"/>
      <c r="X1" s="13"/>
      <c r="Y1" s="13"/>
      <c r="AA1" s="363"/>
      <c r="AB1" s="363"/>
      <c r="AC1" s="363"/>
      <c r="AD1" s="363"/>
      <c r="AE1" s="363"/>
    </row>
    <row r="2" spans="1:31" ht="18" customHeight="1" x14ac:dyDescent="0.2">
      <c r="B2" s="103"/>
      <c r="C2" s="103"/>
      <c r="D2" s="103"/>
      <c r="E2" s="103"/>
      <c r="F2" s="103"/>
      <c r="G2" s="103"/>
      <c r="H2" s="103"/>
      <c r="I2" s="103"/>
      <c r="J2" s="103"/>
      <c r="K2" s="103"/>
      <c r="L2" s="103"/>
      <c r="M2" s="103"/>
      <c r="N2" s="103"/>
      <c r="O2" s="103"/>
      <c r="P2" s="103"/>
      <c r="Q2" s="103"/>
      <c r="R2" s="13"/>
      <c r="S2" s="13"/>
      <c r="T2" s="13"/>
      <c r="U2" s="13"/>
      <c r="V2" s="13"/>
      <c r="W2" s="13"/>
      <c r="X2" s="13"/>
      <c r="Y2" s="13"/>
      <c r="AA2" s="406"/>
      <c r="AB2" s="406"/>
      <c r="AC2" s="406"/>
      <c r="AD2" s="406"/>
      <c r="AE2" s="406"/>
    </row>
    <row r="3" spans="1:31" ht="18" x14ac:dyDescent="0.25">
      <c r="B3" s="320" t="s">
        <v>0</v>
      </c>
      <c r="C3" s="320"/>
      <c r="D3" s="320"/>
      <c r="E3" s="320"/>
      <c r="F3" s="320"/>
      <c r="G3" s="320"/>
      <c r="H3" s="320"/>
      <c r="I3" s="320"/>
      <c r="J3" s="320"/>
      <c r="K3" s="320"/>
      <c r="L3" s="320"/>
      <c r="M3" s="320"/>
      <c r="N3" s="320"/>
      <c r="O3" s="320"/>
      <c r="P3" s="320"/>
      <c r="Q3" s="320"/>
      <c r="R3" s="320"/>
      <c r="S3" s="320"/>
      <c r="T3" s="320"/>
      <c r="U3" s="320"/>
      <c r="V3" s="320"/>
      <c r="W3" s="320"/>
      <c r="X3" s="320"/>
      <c r="Y3" s="320"/>
      <c r="AA3" s="406"/>
      <c r="AB3" s="406"/>
      <c r="AC3" s="406"/>
      <c r="AD3" s="406"/>
      <c r="AE3" s="406"/>
    </row>
    <row r="4" spans="1:31" x14ac:dyDescent="0.2">
      <c r="AA4" s="406"/>
      <c r="AB4" s="406"/>
      <c r="AC4" s="406"/>
      <c r="AD4" s="406"/>
      <c r="AE4" s="406"/>
    </row>
    <row r="5" spans="1:31" ht="51.75" customHeight="1" x14ac:dyDescent="0.2">
      <c r="B5" s="321" t="s">
        <v>100</v>
      </c>
      <c r="C5" s="321"/>
      <c r="D5" s="321"/>
      <c r="E5" s="321"/>
      <c r="F5" s="321"/>
      <c r="G5" s="321"/>
      <c r="H5" s="321"/>
      <c r="I5" s="321"/>
      <c r="J5" s="321"/>
      <c r="K5" s="321"/>
      <c r="L5" s="321"/>
      <c r="M5" s="321"/>
      <c r="N5" s="321"/>
      <c r="O5" s="321"/>
      <c r="P5" s="321"/>
      <c r="Q5" s="321"/>
      <c r="R5" s="321"/>
      <c r="S5" s="321"/>
      <c r="T5" s="321"/>
      <c r="U5" s="321"/>
      <c r="V5" s="321"/>
      <c r="W5" s="321"/>
      <c r="X5" s="321"/>
      <c r="Y5" s="321"/>
      <c r="Z5" s="15"/>
      <c r="AA5" s="407" t="s">
        <v>99</v>
      </c>
      <c r="AB5" s="407"/>
      <c r="AC5" s="407"/>
      <c r="AD5" s="407"/>
      <c r="AE5" s="407"/>
    </row>
    <row r="6" spans="1:31" ht="37.5" customHeight="1" x14ac:dyDescent="0.2">
      <c r="A6" s="203" t="s">
        <v>1</v>
      </c>
      <c r="B6" s="361" t="s">
        <v>104</v>
      </c>
      <c r="C6" s="361"/>
      <c r="D6" s="361"/>
      <c r="E6" s="361"/>
      <c r="F6" s="361"/>
      <c r="G6" s="361"/>
      <c r="H6" s="361"/>
      <c r="I6" s="361"/>
      <c r="J6" s="361"/>
      <c r="K6" s="361"/>
      <c r="L6" s="361"/>
      <c r="M6" s="361"/>
      <c r="N6" s="361"/>
      <c r="O6" s="361"/>
      <c r="P6" s="361"/>
      <c r="Q6" s="361"/>
      <c r="R6" s="361"/>
      <c r="S6" s="361"/>
      <c r="T6" s="361"/>
      <c r="U6" s="361"/>
      <c r="V6" s="361"/>
      <c r="W6" s="361"/>
      <c r="X6" s="361"/>
      <c r="Y6" s="361"/>
      <c r="AA6" s="417" t="s">
        <v>27</v>
      </c>
      <c r="AB6" s="418"/>
      <c r="AC6" s="418"/>
      <c r="AD6" s="418"/>
      <c r="AE6" s="419"/>
    </row>
    <row r="7" spans="1:31" ht="13.35" customHeight="1" x14ac:dyDescent="0.2">
      <c r="A7" s="188"/>
      <c r="B7" s="361"/>
      <c r="C7" s="361"/>
      <c r="D7" s="361"/>
      <c r="E7" s="361"/>
      <c r="F7" s="361"/>
      <c r="G7" s="361"/>
      <c r="H7" s="361"/>
      <c r="I7" s="361"/>
      <c r="J7" s="361"/>
      <c r="K7" s="361"/>
      <c r="L7" s="361"/>
      <c r="M7" s="361"/>
      <c r="N7" s="361"/>
      <c r="O7" s="361"/>
      <c r="P7" s="361"/>
      <c r="Q7" s="361"/>
      <c r="R7" s="361"/>
      <c r="S7" s="361"/>
      <c r="T7" s="361"/>
      <c r="U7" s="361"/>
      <c r="V7" s="361"/>
      <c r="W7" s="361"/>
      <c r="X7" s="361"/>
      <c r="Y7" s="361"/>
      <c r="AA7" s="412"/>
      <c r="AB7" s="413"/>
      <c r="AC7" s="413"/>
      <c r="AD7" s="413"/>
      <c r="AE7" s="414"/>
    </row>
    <row r="8" spans="1:31" ht="13.35" customHeight="1" x14ac:dyDescent="0.2">
      <c r="A8" s="204"/>
      <c r="B8" s="361"/>
      <c r="C8" s="361"/>
      <c r="D8" s="361"/>
      <c r="E8" s="361"/>
      <c r="F8" s="361"/>
      <c r="G8" s="361"/>
      <c r="H8" s="361"/>
      <c r="I8" s="361"/>
      <c r="J8" s="361"/>
      <c r="K8" s="361"/>
      <c r="L8" s="361"/>
      <c r="M8" s="361"/>
      <c r="N8" s="361"/>
      <c r="O8" s="361"/>
      <c r="P8" s="361"/>
      <c r="Q8" s="361"/>
      <c r="R8" s="361"/>
      <c r="S8" s="361"/>
      <c r="T8" s="361"/>
      <c r="U8" s="361"/>
      <c r="V8" s="361"/>
      <c r="W8" s="361"/>
      <c r="X8" s="361"/>
      <c r="Y8" s="361"/>
      <c r="AA8" s="412"/>
      <c r="AB8" s="413"/>
      <c r="AC8" s="413"/>
      <c r="AD8" s="413"/>
      <c r="AE8" s="414"/>
    </row>
    <row r="9" spans="1:31" ht="16.5" customHeight="1" x14ac:dyDescent="0.2">
      <c r="B9" s="269"/>
      <c r="C9" s="269"/>
      <c r="D9" s="269"/>
      <c r="E9" s="269"/>
      <c r="F9" s="269"/>
      <c r="G9" s="269"/>
      <c r="H9" s="269"/>
      <c r="I9" s="269"/>
      <c r="J9" s="269"/>
      <c r="K9" s="269"/>
      <c r="L9" s="269"/>
      <c r="M9" s="269"/>
      <c r="N9" s="269"/>
      <c r="O9" s="269"/>
      <c r="P9" s="269"/>
      <c r="Q9" s="269"/>
      <c r="R9" s="269"/>
      <c r="S9" s="269"/>
      <c r="T9" s="269"/>
      <c r="U9" s="269"/>
      <c r="V9" s="269"/>
      <c r="W9" s="269"/>
      <c r="X9" s="269"/>
      <c r="Y9" s="269"/>
      <c r="AA9" s="270" t="s">
        <v>28</v>
      </c>
      <c r="AB9" s="104"/>
      <c r="AC9" s="104"/>
      <c r="AD9" s="104"/>
      <c r="AE9" s="271" t="s">
        <v>35</v>
      </c>
    </row>
    <row r="10" spans="1:31" ht="9.9499999999999993" customHeight="1" x14ac:dyDescent="0.2">
      <c r="A10" s="272" t="s">
        <v>2</v>
      </c>
      <c r="B10" s="354" t="s">
        <v>101</v>
      </c>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AA10" s="244" t="s">
        <v>29</v>
      </c>
      <c r="AB10" s="114"/>
      <c r="AC10" s="114"/>
      <c r="AD10" s="114"/>
      <c r="AE10" s="261" t="s">
        <v>40</v>
      </c>
    </row>
    <row r="11" spans="1:31" ht="9.9499999999999993" customHeight="1" x14ac:dyDescent="0.2">
      <c r="A11" s="273"/>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17"/>
      <c r="AA11" s="244" t="s">
        <v>30</v>
      </c>
      <c r="AB11" s="25"/>
      <c r="AC11" s="25"/>
      <c r="AD11" s="25"/>
      <c r="AE11" s="261" t="s">
        <v>41</v>
      </c>
    </row>
    <row r="12" spans="1:31" ht="9.9499999999999993" customHeight="1" x14ac:dyDescent="0.2">
      <c r="A12" s="273"/>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17"/>
      <c r="AA12" s="244" t="s">
        <v>31</v>
      </c>
      <c r="AB12" s="25"/>
      <c r="AC12" s="25"/>
      <c r="AD12" s="26"/>
      <c r="AE12" s="261" t="s">
        <v>42</v>
      </c>
    </row>
    <row r="13" spans="1:31" ht="9.75" customHeight="1" x14ac:dyDescent="0.2">
      <c r="A13" s="273"/>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17"/>
      <c r="AA13" s="244" t="s">
        <v>33</v>
      </c>
      <c r="AB13" s="25"/>
      <c r="AC13" s="25"/>
      <c r="AD13" s="25"/>
      <c r="AE13" s="261" t="s">
        <v>43</v>
      </c>
    </row>
    <row r="14" spans="1:31" ht="9.9499999999999993" customHeight="1" x14ac:dyDescent="0.2">
      <c r="A14" s="137"/>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7"/>
      <c r="AA14" s="244" t="s">
        <v>32</v>
      </c>
      <c r="AB14" s="25"/>
      <c r="AC14" s="25"/>
      <c r="AD14" s="26"/>
      <c r="AE14" s="261" t="s">
        <v>44</v>
      </c>
    </row>
    <row r="15" spans="1:31" ht="9.9499999999999993" customHeight="1" x14ac:dyDescent="0.2">
      <c r="A15" s="137"/>
      <c r="B15" s="355" t="s">
        <v>109</v>
      </c>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17"/>
      <c r="AA15" s="262" t="s">
        <v>34</v>
      </c>
      <c r="AB15" s="105"/>
      <c r="AC15" s="105"/>
      <c r="AD15" s="105"/>
      <c r="AE15" s="263" t="s">
        <v>44</v>
      </c>
    </row>
    <row r="16" spans="1:31" ht="9.9499999999999993" customHeight="1" x14ac:dyDescent="0.2">
      <c r="A16" s="207"/>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17"/>
      <c r="AA16" s="409" t="s">
        <v>84</v>
      </c>
      <c r="AB16" s="410"/>
      <c r="AC16" s="410"/>
      <c r="AD16" s="410"/>
      <c r="AE16" s="411"/>
    </row>
    <row r="17" spans="1:54" ht="9.9499999999999993" customHeight="1" x14ac:dyDescent="0.2">
      <c r="A17" s="136"/>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17"/>
      <c r="AA17" s="412"/>
      <c r="AB17" s="413"/>
      <c r="AC17" s="413"/>
      <c r="AD17" s="413"/>
      <c r="AE17" s="414"/>
    </row>
    <row r="18" spans="1:54" ht="9.9499999999999993" customHeight="1" x14ac:dyDescent="0.2">
      <c r="A18" s="208"/>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17"/>
      <c r="AA18" s="412"/>
      <c r="AB18" s="413"/>
      <c r="AC18" s="413"/>
      <c r="AD18" s="413"/>
      <c r="AE18" s="414"/>
    </row>
    <row r="19" spans="1:54" ht="9.9499999999999993" customHeight="1" x14ac:dyDescent="0.2">
      <c r="A19" s="208"/>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17"/>
      <c r="AA19" s="264"/>
      <c r="AB19" s="106"/>
      <c r="AC19" s="107" t="s">
        <v>85</v>
      </c>
      <c r="AD19" s="22" t="s">
        <v>95</v>
      </c>
      <c r="AE19" s="265">
        <v>1</v>
      </c>
    </row>
    <row r="20" spans="1:54" ht="9.9499999999999993" customHeight="1" x14ac:dyDescent="0.2">
      <c r="A20" s="208"/>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17"/>
      <c r="AA20" s="264"/>
      <c r="AB20" s="106"/>
      <c r="AC20" s="107" t="s">
        <v>86</v>
      </c>
      <c r="AD20" s="22" t="s">
        <v>95</v>
      </c>
      <c r="AE20" s="266">
        <v>1.2</v>
      </c>
    </row>
    <row r="21" spans="1:54" ht="9.9499999999999993" customHeight="1" x14ac:dyDescent="0.2">
      <c r="A21" s="19"/>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17"/>
      <c r="AA21" s="267"/>
      <c r="AB21" s="110"/>
      <c r="AC21" s="111" t="s">
        <v>87</v>
      </c>
      <c r="AD21" s="112" t="s">
        <v>95</v>
      </c>
      <c r="AE21" s="268">
        <v>1.3</v>
      </c>
    </row>
    <row r="22" spans="1:54" ht="15" customHeight="1" thickBot="1" x14ac:dyDescent="0.25">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AA22" s="246" t="s">
        <v>46</v>
      </c>
      <c r="AB22" s="247"/>
      <c r="AC22" s="415">
        <v>60</v>
      </c>
      <c r="AD22" s="416"/>
      <c r="AE22" s="248" t="s">
        <v>17</v>
      </c>
    </row>
    <row r="23" spans="1:54" ht="12.75" thickTop="1" x14ac:dyDescent="0.2">
      <c r="A23" s="4"/>
      <c r="B23" s="167"/>
      <c r="D23" s="370" t="s">
        <v>11</v>
      </c>
      <c r="E23" s="371"/>
      <c r="F23" s="371"/>
      <c r="G23" s="371"/>
      <c r="H23" s="371"/>
      <c r="I23" s="371"/>
      <c r="J23" s="371"/>
      <c r="K23" s="371"/>
      <c r="L23" s="371"/>
      <c r="M23" s="371"/>
      <c r="N23" s="372"/>
      <c r="P23" s="114"/>
      <c r="Q23" s="115"/>
      <c r="R23" s="67"/>
      <c r="S23" s="67"/>
      <c r="T23" s="67"/>
      <c r="U23" s="67"/>
      <c r="V23" s="67"/>
      <c r="W23" s="67"/>
      <c r="AA23" s="4"/>
      <c r="AB23" s="4"/>
    </row>
    <row r="24" spans="1:54" ht="12" customHeight="1" thickBot="1" x14ac:dyDescent="0.25">
      <c r="A24" s="4"/>
      <c r="B24" s="167"/>
      <c r="D24" s="423" t="s">
        <v>12</v>
      </c>
      <c r="E24" s="424"/>
      <c r="F24" s="424"/>
      <c r="G24" s="424"/>
      <c r="H24" s="424"/>
      <c r="I24" s="366">
        <f>($AC$22*(($Q$26*$Q$28*$R$33)+($W$26*$W$28*$X$33)+($AC$26*$AC$28*$AD$33)+($AI$26*$AI$28*$AJ$33)+($AO$26*$AO$28*$AP$33)+($AU$26*$AU$28*$AV$33)+($BA$26*$BA$28*$BB$33)))</f>
        <v>2880</v>
      </c>
      <c r="J24" s="366"/>
      <c r="K24" s="366"/>
      <c r="L24" s="366"/>
      <c r="M24" s="366"/>
      <c r="N24" s="367"/>
      <c r="O24" s="35" t="s">
        <v>4</v>
      </c>
      <c r="P24" s="8"/>
      <c r="Q24" s="8"/>
      <c r="R24" s="8"/>
      <c r="V24" s="10"/>
      <c r="W24" s="10"/>
      <c r="X24" s="10"/>
      <c r="AA24" s="4"/>
      <c r="AB24" s="8"/>
    </row>
    <row r="25" spans="1:54" ht="6.95" customHeight="1" thickTop="1" thickBot="1" x14ac:dyDescent="0.25">
      <c r="A25" s="4"/>
      <c r="B25" s="167"/>
      <c r="C25" s="4"/>
      <c r="N25" s="4"/>
      <c r="O25" s="4"/>
      <c r="P25" s="12"/>
      <c r="Q25" s="116"/>
      <c r="R25" s="117"/>
      <c r="T25" s="4"/>
      <c r="U25" s="4"/>
      <c r="V25" s="12"/>
      <c r="W25" s="116"/>
      <c r="X25" s="117"/>
      <c r="Y25" s="4"/>
      <c r="Z25" s="4"/>
      <c r="AA25" s="4"/>
      <c r="AB25" s="12"/>
      <c r="AC25" s="116"/>
      <c r="AD25" s="117"/>
    </row>
    <row r="26" spans="1:54" ht="15" customHeight="1" thickBot="1" x14ac:dyDescent="0.25">
      <c r="A26" s="212">
        <v>1</v>
      </c>
      <c r="B26" s="167"/>
      <c r="C26" s="118"/>
      <c r="D26" s="52"/>
      <c r="E26" s="53"/>
      <c r="F26" s="53"/>
      <c r="G26" s="53"/>
      <c r="H26" s="53"/>
      <c r="I26" s="53"/>
      <c r="J26" s="53"/>
      <c r="K26" s="53"/>
      <c r="L26" s="290"/>
      <c r="M26" s="2"/>
      <c r="N26" s="4"/>
      <c r="O26" s="119"/>
      <c r="P26" s="125" t="s">
        <v>9</v>
      </c>
      <c r="Q26" s="283">
        <v>16</v>
      </c>
      <c r="R26" s="282" t="s">
        <v>10</v>
      </c>
      <c r="S26" s="4"/>
      <c r="T26" s="4"/>
      <c r="U26" s="119"/>
      <c r="V26" s="125" t="s">
        <v>9</v>
      </c>
      <c r="W26" s="283">
        <v>11</v>
      </c>
      <c r="X26" s="282" t="s">
        <v>10</v>
      </c>
      <c r="Y26" s="4"/>
      <c r="Z26" s="4"/>
      <c r="AA26" s="119"/>
      <c r="AB26" s="125" t="s">
        <v>9</v>
      </c>
      <c r="AC26" s="283">
        <v>21</v>
      </c>
      <c r="AD26" s="282" t="s">
        <v>10</v>
      </c>
      <c r="AE26" s="4"/>
      <c r="AF26" s="4"/>
      <c r="AG26" s="119"/>
      <c r="AH26" s="125" t="s">
        <v>9</v>
      </c>
      <c r="AI26" s="283"/>
      <c r="AJ26" s="282" t="s">
        <v>10</v>
      </c>
      <c r="AK26" s="4"/>
      <c r="AL26" s="4"/>
      <c r="AM26" s="119"/>
      <c r="AN26" s="125" t="s">
        <v>9</v>
      </c>
      <c r="AO26" s="283"/>
      <c r="AP26" s="282" t="s">
        <v>10</v>
      </c>
      <c r="AQ26" s="4"/>
      <c r="AR26" s="4"/>
      <c r="AS26" s="119"/>
      <c r="AT26" s="125" t="s">
        <v>9</v>
      </c>
      <c r="AU26" s="283"/>
      <c r="AV26" s="282" t="s">
        <v>10</v>
      </c>
      <c r="AW26" s="4"/>
      <c r="AX26" s="4"/>
      <c r="AY26" s="119"/>
      <c r="AZ26" s="125" t="s">
        <v>9</v>
      </c>
      <c r="BA26" s="283"/>
      <c r="BB26" s="282" t="s">
        <v>10</v>
      </c>
    </row>
    <row r="27" spans="1:54" ht="6.95" customHeight="1" thickBot="1" x14ac:dyDescent="0.25">
      <c r="A27" s="114"/>
      <c r="B27" s="167"/>
      <c r="C27" s="120"/>
      <c r="D27" s="121"/>
      <c r="E27" s="122"/>
      <c r="F27" s="122"/>
      <c r="G27" s="122"/>
      <c r="H27" s="123"/>
      <c r="I27" s="122"/>
      <c r="J27" s="123"/>
      <c r="K27" s="4"/>
      <c r="L27" s="55"/>
      <c r="M27" s="23"/>
      <c r="N27" s="4"/>
      <c r="O27" s="4"/>
      <c r="P27" s="124"/>
      <c r="Q27" s="8"/>
      <c r="R27" s="277"/>
      <c r="S27" s="4"/>
      <c r="T27" s="4"/>
      <c r="U27" s="4"/>
      <c r="V27" s="124"/>
      <c r="W27" s="8"/>
      <c r="X27" s="277"/>
      <c r="Y27" s="4"/>
      <c r="Z27" s="4"/>
      <c r="AA27" s="4"/>
      <c r="AB27" s="124"/>
      <c r="AC27" s="8"/>
      <c r="AD27" s="277"/>
      <c r="AE27" s="4"/>
      <c r="AF27" s="4"/>
      <c r="AG27" s="4"/>
      <c r="AH27" s="124"/>
      <c r="AI27" s="8"/>
      <c r="AJ27" s="277"/>
      <c r="AK27" s="4"/>
      <c r="AL27" s="4"/>
      <c r="AM27" s="4"/>
      <c r="AN27" s="124"/>
      <c r="AO27" s="8"/>
      <c r="AP27" s="277"/>
      <c r="AQ27" s="4"/>
      <c r="AR27" s="4"/>
      <c r="AS27" s="4"/>
      <c r="AT27" s="124"/>
      <c r="AU27" s="8"/>
      <c r="AV27" s="277"/>
      <c r="AW27" s="4"/>
      <c r="AX27" s="4"/>
      <c r="AY27" s="4"/>
      <c r="AZ27" s="124"/>
      <c r="BA27" s="8"/>
      <c r="BB27" s="277"/>
    </row>
    <row r="28" spans="1:54" ht="15" customHeight="1" thickBot="1" x14ac:dyDescent="0.25">
      <c r="A28" s="114"/>
      <c r="B28" s="167"/>
      <c r="C28" s="23"/>
      <c r="D28" s="50"/>
      <c r="E28" s="46"/>
      <c r="F28" s="46"/>
      <c r="G28" s="46"/>
      <c r="H28" s="54"/>
      <c r="I28" s="46"/>
      <c r="J28" s="54"/>
      <c r="K28" s="27"/>
      <c r="L28" s="4"/>
      <c r="M28" s="23"/>
      <c r="N28" s="4"/>
      <c r="O28" s="119"/>
      <c r="P28" s="125" t="s">
        <v>88</v>
      </c>
      <c r="Q28" s="285">
        <v>1</v>
      </c>
      <c r="R28" s="284"/>
      <c r="S28" s="4"/>
      <c r="T28" s="4"/>
      <c r="U28" s="119"/>
      <c r="V28" s="125" t="s">
        <v>88</v>
      </c>
      <c r="W28" s="285">
        <v>1</v>
      </c>
      <c r="X28" s="284"/>
      <c r="Y28" s="4"/>
      <c r="Z28" s="4"/>
      <c r="AA28" s="119"/>
      <c r="AB28" s="125" t="s">
        <v>88</v>
      </c>
      <c r="AC28" s="285">
        <v>1</v>
      </c>
      <c r="AD28" s="284"/>
      <c r="AE28" s="4"/>
      <c r="AF28" s="4"/>
      <c r="AG28" s="119"/>
      <c r="AH28" s="125" t="s">
        <v>88</v>
      </c>
      <c r="AI28" s="285"/>
      <c r="AJ28" s="284"/>
      <c r="AK28" s="4"/>
      <c r="AL28" s="4"/>
      <c r="AM28" s="119"/>
      <c r="AN28" s="125" t="s">
        <v>88</v>
      </c>
      <c r="AO28" s="285"/>
      <c r="AP28" s="284"/>
      <c r="AQ28" s="4"/>
      <c r="AR28" s="4"/>
      <c r="AS28" s="119"/>
      <c r="AT28" s="125" t="s">
        <v>88</v>
      </c>
      <c r="AU28" s="285"/>
      <c r="AV28" s="284"/>
      <c r="AW28" s="4"/>
      <c r="AX28" s="4"/>
      <c r="AY28" s="119"/>
      <c r="AZ28" s="125" t="s">
        <v>88</v>
      </c>
      <c r="BA28" s="285"/>
      <c r="BB28" s="284"/>
    </row>
    <row r="29" spans="1:54" ht="6.95" customHeight="1" thickBot="1" x14ac:dyDescent="0.25">
      <c r="A29" s="114"/>
      <c r="B29" s="197"/>
      <c r="C29" s="279"/>
      <c r="D29" s="3"/>
      <c r="E29" s="4"/>
      <c r="F29" s="4"/>
      <c r="G29" s="47"/>
      <c r="H29" s="55"/>
      <c r="I29" s="48"/>
      <c r="J29" s="4"/>
      <c r="K29" s="48"/>
      <c r="L29" s="4"/>
      <c r="M29" s="23"/>
      <c r="N29" s="4"/>
      <c r="O29" s="4"/>
      <c r="P29" s="124"/>
      <c r="Q29" s="8"/>
      <c r="R29" s="277"/>
      <c r="S29" s="4"/>
      <c r="T29" s="4"/>
      <c r="U29" s="4"/>
      <c r="V29" s="124"/>
      <c r="W29" s="8"/>
      <c r="X29" s="277"/>
      <c r="Y29" s="4"/>
      <c r="Z29" s="4"/>
      <c r="AA29" s="4"/>
      <c r="AB29" s="124"/>
      <c r="AC29" s="8"/>
      <c r="AD29" s="277"/>
      <c r="AE29" s="4"/>
      <c r="AF29" s="4"/>
      <c r="AG29" s="4"/>
      <c r="AH29" s="124"/>
      <c r="AI29" s="8"/>
      <c r="AJ29" s="277"/>
      <c r="AK29" s="4"/>
      <c r="AL29" s="4"/>
      <c r="AM29" s="4"/>
      <c r="AN29" s="124"/>
      <c r="AO29" s="8"/>
      <c r="AP29" s="277"/>
      <c r="AQ29" s="4"/>
      <c r="AR29" s="4"/>
      <c r="AS29" s="4"/>
      <c r="AT29" s="124"/>
      <c r="AU29" s="8"/>
      <c r="AV29" s="277"/>
      <c r="AW29" s="4"/>
      <c r="AX29" s="4"/>
      <c r="AY29" s="4"/>
      <c r="AZ29" s="124"/>
      <c r="BA29" s="8"/>
      <c r="BB29" s="277"/>
    </row>
    <row r="30" spans="1:54" ht="15" customHeight="1" thickBot="1" x14ac:dyDescent="0.25">
      <c r="A30" s="114"/>
      <c r="B30" s="167"/>
      <c r="C30" s="4"/>
      <c r="D30" s="3"/>
      <c r="E30" s="4"/>
      <c r="F30" s="4"/>
      <c r="G30" s="220"/>
      <c r="H30" s="55"/>
      <c r="I30" s="167"/>
      <c r="J30" s="4"/>
      <c r="K30" s="167"/>
      <c r="L30" s="4"/>
      <c r="M30" s="23"/>
      <c r="N30" s="4"/>
      <c r="O30" s="119"/>
      <c r="P30" s="125"/>
      <c r="Q30" s="126"/>
      <c r="R30" s="278"/>
      <c r="S30" s="4"/>
      <c r="T30" s="4"/>
      <c r="U30" s="119"/>
      <c r="V30" s="125"/>
      <c r="W30" s="126"/>
      <c r="X30" s="278"/>
      <c r="Y30" s="4"/>
      <c r="Z30" s="4"/>
      <c r="AA30" s="119"/>
      <c r="AB30" s="125"/>
      <c r="AC30" s="126"/>
      <c r="AD30" s="278"/>
      <c r="AE30" s="4"/>
      <c r="AF30" s="4"/>
      <c r="AG30" s="119"/>
      <c r="AH30" s="125"/>
      <c r="AI30" s="126"/>
      <c r="AJ30" s="278"/>
      <c r="AK30" s="4"/>
      <c r="AL30" s="4"/>
      <c r="AM30" s="119"/>
      <c r="AN30" s="125"/>
      <c r="AO30" s="126"/>
      <c r="AP30" s="278"/>
      <c r="AQ30" s="4"/>
      <c r="AR30" s="4"/>
      <c r="AS30" s="119"/>
      <c r="AT30" s="125"/>
      <c r="AU30" s="126"/>
      <c r="AV30" s="278"/>
      <c r="AW30" s="4"/>
      <c r="AX30" s="4"/>
      <c r="AY30" s="119"/>
      <c r="AZ30" s="125"/>
      <c r="BA30" s="126"/>
      <c r="BB30" s="278"/>
    </row>
    <row r="31" spans="1:54" ht="6.95" customHeight="1" thickBot="1" x14ac:dyDescent="0.25">
      <c r="A31" s="114"/>
      <c r="B31" s="167"/>
      <c r="C31" s="4"/>
      <c r="D31" s="3"/>
      <c r="F31" s="4"/>
      <c r="G31" s="220"/>
      <c r="H31" s="51"/>
      <c r="I31" s="222"/>
      <c r="J31" s="51"/>
      <c r="K31" s="222"/>
      <c r="L31" s="51"/>
      <c r="M31" s="118"/>
      <c r="N31" s="58"/>
      <c r="O31" s="127"/>
      <c r="P31" s="128"/>
      <c r="Q31" s="8"/>
      <c r="R31" s="277"/>
      <c r="S31" s="58"/>
      <c r="T31" s="58"/>
      <c r="U31" s="58"/>
      <c r="V31" s="124"/>
      <c r="W31" s="8"/>
      <c r="X31" s="277"/>
      <c r="Y31" s="58"/>
      <c r="Z31" s="58"/>
      <c r="AA31" s="127"/>
      <c r="AB31" s="128"/>
      <c r="AC31" s="8"/>
      <c r="AD31" s="277"/>
      <c r="AE31" s="58"/>
      <c r="AF31" s="58"/>
      <c r="AG31" s="127"/>
      <c r="AH31" s="128"/>
      <c r="AI31" s="8"/>
      <c r="AJ31" s="277"/>
      <c r="AK31" s="58"/>
      <c r="AL31" s="58"/>
      <c r="AM31" s="127"/>
      <c r="AN31" s="128"/>
      <c r="AO31" s="8"/>
      <c r="AP31" s="277"/>
      <c r="AQ31" s="58"/>
      <c r="AR31" s="58"/>
      <c r="AS31" s="127"/>
      <c r="AT31" s="128"/>
      <c r="AU31" s="8"/>
      <c r="AV31" s="277"/>
      <c r="AW31" s="58"/>
      <c r="AX31" s="58"/>
      <c r="AY31" s="127"/>
      <c r="AZ31" s="128"/>
      <c r="BA31" s="8"/>
      <c r="BB31" s="277"/>
    </row>
    <row r="32" spans="1:54" ht="15" customHeight="1" thickBot="1" x14ac:dyDescent="0.25">
      <c r="A32" s="114"/>
      <c r="B32" s="167"/>
      <c r="C32" s="4"/>
      <c r="D32" s="5"/>
      <c r="E32" s="6"/>
      <c r="F32" s="6"/>
      <c r="G32" s="163"/>
      <c r="H32" s="122"/>
      <c r="I32" s="163"/>
      <c r="J32" s="122"/>
      <c r="K32" s="163"/>
      <c r="L32" s="221"/>
      <c r="M32" s="228"/>
      <c r="N32" s="4"/>
      <c r="O32" s="114"/>
      <c r="P32" s="286" t="s">
        <v>89</v>
      </c>
      <c r="Q32" s="289">
        <f>($AC$22*Q$26*Q$28)/(1.163*60*$W$46)</f>
        <v>1.9653605208205378</v>
      </c>
      <c r="R32" s="288" t="s">
        <v>36</v>
      </c>
      <c r="S32" s="4"/>
      <c r="T32" s="4"/>
      <c r="U32" s="114"/>
      <c r="V32" s="286" t="s">
        <v>89</v>
      </c>
      <c r="W32" s="289">
        <f>($AC$22*W$26*W$28)/(1.163*60*$W$46)</f>
        <v>1.3511853580641198</v>
      </c>
      <c r="X32" s="288" t="s">
        <v>36</v>
      </c>
      <c r="Y32" s="4"/>
      <c r="Z32" s="4"/>
      <c r="AA32" s="114"/>
      <c r="AB32" s="286" t="s">
        <v>90</v>
      </c>
      <c r="AC32" s="289">
        <f>($AC$22*AC$26*AC$28)/(1.163*60*$W$46)</f>
        <v>2.5795356835769558</v>
      </c>
      <c r="AD32" s="288" t="s">
        <v>36</v>
      </c>
      <c r="AE32" s="4"/>
      <c r="AF32" s="4"/>
      <c r="AG32" s="114"/>
      <c r="AH32" s="286" t="s">
        <v>90</v>
      </c>
      <c r="AI32" s="289">
        <f>($AC$22*AI$26*AI$28)/(1.163*60*$W$46)</f>
        <v>0</v>
      </c>
      <c r="AJ32" s="288" t="s">
        <v>36</v>
      </c>
      <c r="AK32" s="4"/>
      <c r="AL32" s="4"/>
      <c r="AM32" s="114"/>
      <c r="AN32" s="286" t="s">
        <v>90</v>
      </c>
      <c r="AO32" s="289">
        <f>($AC$22*AO$26*AO$28)/(1.163*60*$W$46)</f>
        <v>0</v>
      </c>
      <c r="AP32" s="288" t="s">
        <v>36</v>
      </c>
      <c r="AQ32" s="4"/>
      <c r="AR32" s="4"/>
      <c r="AS32" s="114"/>
      <c r="AT32" s="286" t="s">
        <v>90</v>
      </c>
      <c r="AU32" s="289">
        <f>($AC$22*AU$26*AU$28)/(1.163*60*$W$46)</f>
        <v>0</v>
      </c>
      <c r="AV32" s="288" t="s">
        <v>36</v>
      </c>
      <c r="AW32" s="4"/>
      <c r="AX32" s="4"/>
      <c r="AY32" s="114"/>
      <c r="AZ32" s="286" t="s">
        <v>90</v>
      </c>
      <c r="BA32" s="289">
        <f>($AC$22*BA$26*BA$28)/(1.163*60*$W$46)</f>
        <v>0</v>
      </c>
      <c r="BB32" s="288" t="s">
        <v>36</v>
      </c>
    </row>
    <row r="33" spans="1:54" ht="15" customHeight="1" thickBot="1" x14ac:dyDescent="0.25">
      <c r="A33" s="4"/>
      <c r="B33" s="167"/>
      <c r="C33" s="4"/>
      <c r="G33" s="193"/>
      <c r="H33" s="193"/>
      <c r="I33" s="193"/>
      <c r="J33" s="193"/>
      <c r="K33" s="193"/>
      <c r="L33" s="193"/>
      <c r="M33" s="193"/>
      <c r="N33" s="193"/>
      <c r="O33" s="193"/>
      <c r="P33" s="280" t="s">
        <v>91</v>
      </c>
      <c r="Q33" s="281"/>
      <c r="R33" s="274">
        <v>1</v>
      </c>
      <c r="S33" s="193"/>
      <c r="T33" s="193"/>
      <c r="U33" s="193"/>
      <c r="V33" s="280" t="s">
        <v>91</v>
      </c>
      <c r="W33" s="281"/>
      <c r="X33" s="274">
        <v>1</v>
      </c>
      <c r="Y33" s="193"/>
      <c r="Z33" s="193"/>
      <c r="AA33" s="193"/>
      <c r="AB33" s="280" t="s">
        <v>91</v>
      </c>
      <c r="AC33" s="281"/>
      <c r="AD33" s="274">
        <v>1</v>
      </c>
      <c r="AE33" s="193"/>
      <c r="AF33" s="193"/>
      <c r="AG33" s="193"/>
      <c r="AH33" s="280" t="s">
        <v>91</v>
      </c>
      <c r="AI33" s="281"/>
      <c r="AJ33" s="274">
        <v>1</v>
      </c>
      <c r="AK33" s="193"/>
      <c r="AL33" s="193"/>
      <c r="AM33" s="193"/>
      <c r="AN33" s="280" t="s">
        <v>91</v>
      </c>
      <c r="AO33" s="281"/>
      <c r="AP33" s="274">
        <v>1</v>
      </c>
      <c r="AQ33" s="193"/>
      <c r="AR33" s="193"/>
      <c r="AS33" s="193"/>
      <c r="AT33" s="280" t="s">
        <v>91</v>
      </c>
      <c r="AU33" s="281"/>
      <c r="AV33" s="274">
        <v>1</v>
      </c>
      <c r="AW33" s="193"/>
      <c r="AX33" s="193"/>
      <c r="AY33" s="193"/>
      <c r="AZ33" s="280" t="s">
        <v>91</v>
      </c>
      <c r="BA33" s="281"/>
      <c r="BB33" s="274">
        <v>1</v>
      </c>
    </row>
    <row r="34" spans="1:54" ht="12" customHeight="1" thickTop="1" x14ac:dyDescent="0.2">
      <c r="A34" s="4"/>
      <c r="B34" s="167"/>
      <c r="C34" s="4"/>
      <c r="D34" s="370" t="s">
        <v>11</v>
      </c>
      <c r="E34" s="371"/>
      <c r="F34" s="371"/>
      <c r="G34" s="371"/>
      <c r="H34" s="371"/>
      <c r="I34" s="371"/>
      <c r="J34" s="371"/>
      <c r="K34" s="371"/>
      <c r="L34" s="371"/>
      <c r="M34" s="371"/>
      <c r="N34" s="372"/>
    </row>
    <row r="35" spans="1:54" ht="12" customHeight="1" thickBot="1" x14ac:dyDescent="0.25">
      <c r="A35" s="4"/>
      <c r="B35" s="167"/>
      <c r="D35" s="423" t="s">
        <v>12</v>
      </c>
      <c r="E35" s="424"/>
      <c r="F35" s="424"/>
      <c r="G35" s="424"/>
      <c r="H35" s="424"/>
      <c r="I35" s="366">
        <f>($AC$22*(($Q$37*$Q$39*$R$44)+($W$37*$W$39*$X$44)+($AC$37*$AC$39*$AD$44)+($AI$37*$AI$39*$AJ$44)+($AO$37*$AO$39*$AP$44)+($AU$37*$AU$39*$AV$44)+($BA$37*$BA$39*$BB$44)))</f>
        <v>2220</v>
      </c>
      <c r="J35" s="366"/>
      <c r="K35" s="366"/>
      <c r="L35" s="366"/>
      <c r="M35" s="366"/>
      <c r="N35" s="367"/>
      <c r="O35" s="35" t="s">
        <v>4</v>
      </c>
      <c r="P35" s="8"/>
      <c r="Q35" s="8"/>
      <c r="R35" s="8"/>
      <c r="S35" s="4"/>
      <c r="T35" s="4"/>
      <c r="U35" s="4"/>
      <c r="V35" s="8"/>
      <c r="W35" s="8"/>
      <c r="X35" s="8"/>
      <c r="Y35" s="4"/>
      <c r="Z35" s="4"/>
      <c r="AA35" s="4"/>
      <c r="AB35" s="8"/>
      <c r="AC35" s="8"/>
      <c r="AD35" s="8"/>
      <c r="AF35" s="129"/>
    </row>
    <row r="36" spans="1:54" ht="6.95" customHeight="1" thickTop="1" thickBot="1" x14ac:dyDescent="0.25">
      <c r="A36" s="4"/>
      <c r="B36" s="167"/>
      <c r="C36" s="4"/>
      <c r="M36" s="291"/>
      <c r="N36" s="4"/>
      <c r="O36" s="4"/>
      <c r="P36" s="12"/>
      <c r="Q36" s="116"/>
      <c r="R36" s="117"/>
      <c r="S36" s="4"/>
      <c r="T36" s="4"/>
      <c r="U36" s="4"/>
      <c r="V36" s="12"/>
      <c r="W36" s="116"/>
      <c r="X36" s="117"/>
      <c r="Y36" s="4"/>
      <c r="Z36" s="4"/>
      <c r="AA36" s="4"/>
      <c r="AB36" s="12"/>
      <c r="AC36" s="116"/>
      <c r="AD36" s="117"/>
    </row>
    <row r="37" spans="1:54" ht="15" customHeight="1" thickBot="1" x14ac:dyDescent="0.25">
      <c r="A37" s="212">
        <v>1</v>
      </c>
      <c r="B37" s="167"/>
      <c r="C37" s="51"/>
      <c r="D37" s="52"/>
      <c r="E37" s="53"/>
      <c r="F37" s="53"/>
      <c r="G37" s="53"/>
      <c r="H37" s="53"/>
      <c r="I37" s="53"/>
      <c r="J37" s="53"/>
      <c r="K37" s="53"/>
      <c r="L37" s="290"/>
      <c r="M37" s="23"/>
      <c r="N37" s="4"/>
      <c r="O37" s="119"/>
      <c r="P37" s="125" t="s">
        <v>9</v>
      </c>
      <c r="Q37" s="283">
        <v>9</v>
      </c>
      <c r="R37" s="282" t="s">
        <v>10</v>
      </c>
      <c r="S37" s="4"/>
      <c r="T37" s="4"/>
      <c r="U37" s="119"/>
      <c r="V37" s="125" t="s">
        <v>9</v>
      </c>
      <c r="W37" s="283">
        <v>14</v>
      </c>
      <c r="X37" s="282" t="s">
        <v>10</v>
      </c>
      <c r="Y37" s="4"/>
      <c r="Z37" s="4"/>
      <c r="AA37" s="119"/>
      <c r="AB37" s="125" t="s">
        <v>9</v>
      </c>
      <c r="AC37" s="283">
        <v>7</v>
      </c>
      <c r="AD37" s="282" t="s">
        <v>10</v>
      </c>
      <c r="AE37" s="4"/>
      <c r="AF37" s="4"/>
      <c r="AG37" s="119"/>
      <c r="AH37" s="125" t="s">
        <v>9</v>
      </c>
      <c r="AI37" s="283">
        <v>7</v>
      </c>
      <c r="AJ37" s="282" t="s">
        <v>10</v>
      </c>
      <c r="AK37" s="4"/>
      <c r="AL37" s="4"/>
      <c r="AM37" s="119"/>
      <c r="AN37" s="125" t="s">
        <v>9</v>
      </c>
      <c r="AO37" s="283"/>
      <c r="AP37" s="282" t="s">
        <v>10</v>
      </c>
      <c r="AQ37" s="4"/>
      <c r="AR37" s="4"/>
      <c r="AS37" s="119"/>
      <c r="AT37" s="125" t="s">
        <v>9</v>
      </c>
      <c r="AU37" s="283"/>
      <c r="AV37" s="282" t="s">
        <v>10</v>
      </c>
      <c r="AW37" s="4"/>
      <c r="AX37" s="4"/>
      <c r="AY37" s="119"/>
      <c r="AZ37" s="125" t="s">
        <v>9</v>
      </c>
      <c r="BA37" s="283"/>
      <c r="BB37" s="282" t="s">
        <v>10</v>
      </c>
    </row>
    <row r="38" spans="1:54" ht="6.95" customHeight="1" thickBot="1" x14ac:dyDescent="0.25">
      <c r="A38" s="114"/>
      <c r="B38" s="167"/>
      <c r="C38" s="4"/>
      <c r="D38" s="3"/>
      <c r="E38" s="4"/>
      <c r="F38" s="4"/>
      <c r="G38" s="49"/>
      <c r="H38" s="4"/>
      <c r="I38" s="49"/>
      <c r="J38" s="4"/>
      <c r="K38" s="49"/>
      <c r="L38" s="4"/>
      <c r="M38" s="23"/>
      <c r="N38" s="4"/>
      <c r="O38" s="4"/>
      <c r="P38" s="124"/>
      <c r="Q38" s="8"/>
      <c r="R38" s="277"/>
      <c r="S38" s="4"/>
      <c r="T38" s="4"/>
      <c r="U38" s="4"/>
      <c r="V38" s="128"/>
      <c r="W38" s="8"/>
      <c r="X38" s="277"/>
      <c r="Y38" s="4"/>
      <c r="Z38" s="4"/>
      <c r="AA38" s="4"/>
      <c r="AB38" s="128"/>
      <c r="AC38" s="8"/>
      <c r="AD38" s="277"/>
      <c r="AE38" s="4"/>
      <c r="AF38" s="4"/>
      <c r="AG38" s="4"/>
      <c r="AH38" s="128"/>
      <c r="AI38" s="8"/>
      <c r="AJ38" s="277"/>
      <c r="AK38" s="4"/>
      <c r="AL38" s="4"/>
      <c r="AM38" s="4"/>
      <c r="AN38" s="128"/>
      <c r="AO38" s="8"/>
      <c r="AP38" s="277"/>
      <c r="AQ38" s="4"/>
      <c r="AR38" s="4"/>
      <c r="AS38" s="4"/>
      <c r="AT38" s="128"/>
      <c r="AU38" s="8"/>
      <c r="AV38" s="277"/>
      <c r="AW38" s="4"/>
      <c r="AX38" s="4"/>
      <c r="AY38" s="4"/>
      <c r="AZ38" s="128"/>
      <c r="BA38" s="8"/>
      <c r="BB38" s="277"/>
    </row>
    <row r="39" spans="1:54" ht="15" customHeight="1" thickBot="1" x14ac:dyDescent="0.25">
      <c r="A39" s="114"/>
      <c r="B39" s="167"/>
      <c r="C39" s="56"/>
      <c r="D39" s="50"/>
      <c r="E39" s="46"/>
      <c r="F39" s="46"/>
      <c r="G39" s="130"/>
      <c r="H39" s="46"/>
      <c r="I39" s="130"/>
      <c r="J39" s="46"/>
      <c r="K39" s="27"/>
      <c r="L39" s="4"/>
      <c r="M39" s="23"/>
      <c r="N39" s="4"/>
      <c r="O39" s="119"/>
      <c r="P39" s="125" t="s">
        <v>88</v>
      </c>
      <c r="Q39" s="285">
        <v>1</v>
      </c>
      <c r="R39" s="284"/>
      <c r="S39" s="4"/>
      <c r="T39" s="4"/>
      <c r="U39" s="119"/>
      <c r="V39" s="125" t="s">
        <v>88</v>
      </c>
      <c r="W39" s="285">
        <v>1</v>
      </c>
      <c r="X39" s="284"/>
      <c r="Y39" s="4"/>
      <c r="Z39" s="4"/>
      <c r="AA39" s="119"/>
      <c r="AB39" s="125" t="s">
        <v>88</v>
      </c>
      <c r="AC39" s="285">
        <v>1</v>
      </c>
      <c r="AD39" s="284"/>
      <c r="AE39" s="4"/>
      <c r="AF39" s="4"/>
      <c r="AG39" s="119"/>
      <c r="AH39" s="125" t="s">
        <v>88</v>
      </c>
      <c r="AI39" s="285">
        <v>1</v>
      </c>
      <c r="AJ39" s="284"/>
      <c r="AK39" s="4"/>
      <c r="AL39" s="4"/>
      <c r="AM39" s="119"/>
      <c r="AN39" s="125" t="s">
        <v>88</v>
      </c>
      <c r="AO39" s="285"/>
      <c r="AP39" s="284"/>
      <c r="AQ39" s="4"/>
      <c r="AR39" s="4"/>
      <c r="AS39" s="119"/>
      <c r="AT39" s="125" t="s">
        <v>88</v>
      </c>
      <c r="AU39" s="285"/>
      <c r="AV39" s="277"/>
      <c r="AW39" s="4"/>
      <c r="AX39" s="4"/>
      <c r="AY39" s="119"/>
      <c r="AZ39" s="125" t="s">
        <v>88</v>
      </c>
      <c r="BA39" s="285"/>
      <c r="BB39" s="284"/>
    </row>
    <row r="40" spans="1:54" ht="6.95" customHeight="1" thickBot="1" x14ac:dyDescent="0.25">
      <c r="A40" s="114"/>
      <c r="B40" s="197"/>
      <c r="C40" s="279"/>
      <c r="D40" s="3"/>
      <c r="E40" s="4"/>
      <c r="F40" s="4"/>
      <c r="G40" s="131"/>
      <c r="H40" s="132"/>
      <c r="I40" s="27"/>
      <c r="J40" s="132"/>
      <c r="K40" s="27"/>
      <c r="L40" s="4"/>
      <c r="M40" s="23"/>
      <c r="N40" s="4"/>
      <c r="O40" s="4"/>
      <c r="P40" s="124"/>
      <c r="Q40" s="8"/>
      <c r="R40" s="277"/>
      <c r="S40" s="4"/>
      <c r="T40" s="4"/>
      <c r="U40" s="4"/>
      <c r="V40" s="128"/>
      <c r="W40" s="8"/>
      <c r="X40" s="277"/>
      <c r="Y40" s="4"/>
      <c r="Z40" s="4"/>
      <c r="AA40" s="4"/>
      <c r="AB40" s="128"/>
      <c r="AC40" s="8"/>
      <c r="AD40" s="277"/>
      <c r="AE40" s="4"/>
      <c r="AF40" s="4"/>
      <c r="AG40" s="4"/>
      <c r="AH40" s="128"/>
      <c r="AI40" s="8"/>
      <c r="AJ40" s="277"/>
      <c r="AK40" s="4"/>
      <c r="AL40" s="4"/>
      <c r="AM40" s="4"/>
      <c r="AN40" s="128"/>
      <c r="AO40" s="8"/>
      <c r="AP40" s="277"/>
      <c r="AQ40" s="4"/>
      <c r="AR40" s="4"/>
      <c r="AS40" s="4"/>
      <c r="AT40" s="128"/>
      <c r="AU40" s="8"/>
      <c r="AV40" s="277"/>
      <c r="AW40" s="4"/>
      <c r="AX40" s="4"/>
      <c r="AY40" s="4"/>
      <c r="AZ40" s="128"/>
      <c r="BA40" s="8"/>
      <c r="BB40" s="277"/>
    </row>
    <row r="41" spans="1:54" ht="15" customHeight="1" thickBot="1" x14ac:dyDescent="0.25">
      <c r="A41" s="114"/>
      <c r="B41" s="167"/>
      <c r="C41" s="4"/>
      <c r="D41" s="3"/>
      <c r="E41" s="4"/>
      <c r="F41" s="4"/>
      <c r="G41" s="167"/>
      <c r="H41" s="4"/>
      <c r="I41" s="167"/>
      <c r="J41" s="4"/>
      <c r="K41" s="167"/>
      <c r="L41" s="4"/>
      <c r="M41" s="23"/>
      <c r="N41" s="4"/>
      <c r="O41" s="119"/>
      <c r="P41" s="125"/>
      <c r="Q41" s="126"/>
      <c r="R41" s="278"/>
      <c r="S41" s="4"/>
      <c r="T41" s="4"/>
      <c r="U41" s="119"/>
      <c r="V41" s="125"/>
      <c r="W41" s="126"/>
      <c r="X41" s="278"/>
      <c r="Y41" s="4"/>
      <c r="Z41" s="4"/>
      <c r="AA41" s="119"/>
      <c r="AB41" s="125"/>
      <c r="AC41" s="126"/>
      <c r="AD41" s="278"/>
      <c r="AE41" s="4"/>
      <c r="AF41" s="4"/>
      <c r="AG41" s="119"/>
      <c r="AH41" s="125"/>
      <c r="AI41" s="126"/>
      <c r="AJ41" s="278"/>
      <c r="AK41" s="4"/>
      <c r="AL41" s="4"/>
      <c r="AM41" s="119"/>
      <c r="AN41" s="125"/>
      <c r="AO41" s="126"/>
      <c r="AP41" s="278"/>
      <c r="AQ41" s="4"/>
      <c r="AR41" s="4"/>
      <c r="AS41" s="119"/>
      <c r="AT41" s="125"/>
      <c r="AU41" s="126"/>
      <c r="AV41" s="278"/>
      <c r="AW41" s="4"/>
      <c r="AX41" s="4"/>
      <c r="AY41" s="119"/>
      <c r="AZ41" s="125"/>
      <c r="BA41" s="126"/>
      <c r="BB41" s="278"/>
    </row>
    <row r="42" spans="1:54" ht="6.95" customHeight="1" thickBot="1" x14ac:dyDescent="0.25">
      <c r="A42" s="114"/>
      <c r="B42" s="167"/>
      <c r="C42" s="4"/>
      <c r="D42" s="3"/>
      <c r="F42" s="4"/>
      <c r="G42" s="167"/>
      <c r="H42" s="51"/>
      <c r="I42" s="222"/>
      <c r="J42" s="58"/>
      <c r="K42" s="222"/>
      <c r="L42" s="58"/>
      <c r="M42" s="118"/>
      <c r="N42" s="58"/>
      <c r="O42" s="58"/>
      <c r="P42" s="124"/>
      <c r="Q42" s="8"/>
      <c r="R42" s="277"/>
      <c r="S42" s="58"/>
      <c r="T42" s="58"/>
      <c r="U42" s="58"/>
      <c r="V42" s="124"/>
      <c r="W42" s="8"/>
      <c r="X42" s="277"/>
      <c r="Y42" s="58"/>
      <c r="Z42" s="58"/>
      <c r="AA42" s="58"/>
      <c r="AB42" s="124"/>
      <c r="AC42" s="8"/>
      <c r="AD42" s="277"/>
      <c r="AE42" s="58"/>
      <c r="AF42" s="58"/>
      <c r="AG42" s="58"/>
      <c r="AH42" s="124"/>
      <c r="AI42" s="8"/>
      <c r="AJ42" s="277"/>
      <c r="AK42" s="58"/>
      <c r="AL42" s="58"/>
      <c r="AM42" s="58"/>
      <c r="AN42" s="124"/>
      <c r="AO42" s="8"/>
      <c r="AP42" s="277"/>
      <c r="AQ42" s="58"/>
      <c r="AR42" s="58"/>
      <c r="AS42" s="58"/>
      <c r="AT42" s="124"/>
      <c r="AU42" s="8"/>
      <c r="AV42" s="277"/>
      <c r="AW42" s="58"/>
      <c r="AX42" s="58"/>
      <c r="AY42" s="58"/>
      <c r="AZ42" s="124"/>
      <c r="BA42" s="8"/>
      <c r="BB42" s="277"/>
    </row>
    <row r="43" spans="1:54" ht="15" customHeight="1" thickBot="1" x14ac:dyDescent="0.25">
      <c r="A43" s="114"/>
      <c r="B43" s="167"/>
      <c r="C43" s="4"/>
      <c r="D43" s="5"/>
      <c r="E43" s="6"/>
      <c r="F43" s="6"/>
      <c r="G43" s="163"/>
      <c r="H43" s="4"/>
      <c r="I43" s="163"/>
      <c r="J43" s="4"/>
      <c r="K43" s="163"/>
      <c r="L43" s="221"/>
      <c r="M43" s="228"/>
      <c r="N43" s="4"/>
      <c r="O43" s="114"/>
      <c r="P43" s="286" t="s">
        <v>89</v>
      </c>
      <c r="Q43" s="289">
        <f>($AC$22*Q$37*Q$39)/(1.163*60*$W$46)</f>
        <v>1.1055152929615526</v>
      </c>
      <c r="R43" s="288" t="s">
        <v>36</v>
      </c>
      <c r="S43" s="4"/>
      <c r="T43" s="4"/>
      <c r="U43" s="114"/>
      <c r="V43" s="286" t="s">
        <v>92</v>
      </c>
      <c r="W43" s="289">
        <f>($AC$22*W$37*W$39)/(1.163*60*$W$46)</f>
        <v>1.7196904557179706</v>
      </c>
      <c r="X43" s="288" t="s">
        <v>36</v>
      </c>
      <c r="Y43" s="4"/>
      <c r="Z43" s="4"/>
      <c r="AA43" s="114"/>
      <c r="AB43" s="286" t="s">
        <v>89</v>
      </c>
      <c r="AC43" s="289">
        <f>($AC$22*AC$37*AC$39)/(1.163*60*$W$46)</f>
        <v>0.85984522785898532</v>
      </c>
      <c r="AD43" s="288" t="s">
        <v>36</v>
      </c>
      <c r="AE43" s="4"/>
      <c r="AF43" s="4"/>
      <c r="AG43" s="114"/>
      <c r="AH43" s="286" t="s">
        <v>89</v>
      </c>
      <c r="AI43" s="289">
        <f>($AC$22*AI$37*AI$39)/(1.163*60*$W$46)</f>
        <v>0.85984522785898532</v>
      </c>
      <c r="AJ43" s="288" t="s">
        <v>36</v>
      </c>
      <c r="AK43" s="4"/>
      <c r="AL43" s="4"/>
      <c r="AM43" s="114"/>
      <c r="AN43" s="286" t="s">
        <v>89</v>
      </c>
      <c r="AO43" s="289">
        <f>($AC$22*AO$37*AO$39)/(1.163*60*$W$46)</f>
        <v>0</v>
      </c>
      <c r="AP43" s="288" t="s">
        <v>36</v>
      </c>
      <c r="AQ43" s="4"/>
      <c r="AR43" s="4"/>
      <c r="AS43" s="114"/>
      <c r="AT43" s="286" t="s">
        <v>89</v>
      </c>
      <c r="AU43" s="289">
        <f>($AC$22*AU$37*AU$39)/(1.163*60*$W$46)</f>
        <v>0</v>
      </c>
      <c r="AV43" s="288" t="s">
        <v>36</v>
      </c>
      <c r="AW43" s="4"/>
      <c r="AX43" s="4"/>
      <c r="AY43" s="114"/>
      <c r="AZ43" s="286" t="s">
        <v>89</v>
      </c>
      <c r="BA43" s="289">
        <f>($AC$22*BA$37*BA$39)/(1.163*60*$W$46)</f>
        <v>0</v>
      </c>
      <c r="BB43" s="288" t="s">
        <v>36</v>
      </c>
    </row>
    <row r="44" spans="1:54" ht="15" customHeight="1" x14ac:dyDescent="0.2">
      <c r="A44" s="4"/>
      <c r="B44" s="167"/>
      <c r="C44" s="4"/>
      <c r="G44" s="193"/>
      <c r="H44" s="193"/>
      <c r="I44" s="193"/>
      <c r="J44" s="193"/>
      <c r="K44" s="193"/>
      <c r="L44" s="193"/>
      <c r="M44" s="193"/>
      <c r="N44" s="193"/>
      <c r="O44" s="193"/>
      <c r="P44" s="280" t="s">
        <v>91</v>
      </c>
      <c r="Q44" s="281"/>
      <c r="R44" s="274">
        <v>1</v>
      </c>
      <c r="S44" s="193"/>
      <c r="T44" s="193"/>
      <c r="U44" s="193"/>
      <c r="V44" s="280" t="s">
        <v>91</v>
      </c>
      <c r="W44" s="281"/>
      <c r="X44" s="274">
        <v>1</v>
      </c>
      <c r="Y44" s="193"/>
      <c r="Z44" s="193"/>
      <c r="AA44" s="193"/>
      <c r="AB44" s="280" t="s">
        <v>91</v>
      </c>
      <c r="AC44" s="281"/>
      <c r="AD44" s="274">
        <v>1</v>
      </c>
      <c r="AE44" s="193"/>
      <c r="AF44" s="193"/>
      <c r="AG44" s="193"/>
      <c r="AH44" s="280" t="s">
        <v>91</v>
      </c>
      <c r="AI44" s="281"/>
      <c r="AJ44" s="274">
        <v>1</v>
      </c>
      <c r="AK44" s="193"/>
      <c r="AL44" s="193"/>
      <c r="AM44" s="193"/>
      <c r="AN44" s="280" t="s">
        <v>91</v>
      </c>
      <c r="AO44" s="281"/>
      <c r="AP44" s="274">
        <v>1</v>
      </c>
      <c r="AQ44" s="193"/>
      <c r="AR44" s="193"/>
      <c r="AS44" s="193"/>
      <c r="AT44" s="280" t="s">
        <v>91</v>
      </c>
      <c r="AU44" s="281"/>
      <c r="AV44" s="274">
        <v>1</v>
      </c>
      <c r="AW44" s="193"/>
      <c r="AX44" s="193"/>
      <c r="AY44" s="193"/>
      <c r="AZ44" s="280" t="s">
        <v>91</v>
      </c>
      <c r="BA44" s="281"/>
      <c r="BB44" s="274">
        <v>1</v>
      </c>
    </row>
    <row r="45" spans="1:54" ht="18" customHeight="1" thickBot="1" x14ac:dyDescent="0.25">
      <c r="A45" s="4"/>
      <c r="B45" s="167"/>
      <c r="C45" s="4"/>
    </row>
    <row r="46" spans="1:54" ht="9.9499999999999993" customHeight="1" thickTop="1" thickBot="1" x14ac:dyDescent="0.25">
      <c r="B46" s="167"/>
      <c r="C46" s="4"/>
      <c r="D46" s="38"/>
      <c r="E46" s="38"/>
      <c r="F46" s="38"/>
      <c r="G46" s="38"/>
      <c r="H46" s="38"/>
      <c r="I46" s="38"/>
      <c r="J46" s="38"/>
      <c r="K46" s="38"/>
      <c r="L46" s="38"/>
      <c r="M46" s="38"/>
      <c r="N46" s="38"/>
      <c r="P46" s="29"/>
      <c r="Q46" s="402">
        <v>35</v>
      </c>
      <c r="R46" s="353" t="s">
        <v>13</v>
      </c>
      <c r="S46" s="353"/>
      <c r="T46" s="404" t="s">
        <v>96</v>
      </c>
      <c r="U46" s="390"/>
      <c r="V46" s="390"/>
      <c r="W46" s="420">
        <f>$Q$46-$Q$49</f>
        <v>7</v>
      </c>
      <c r="X46" s="403" t="s">
        <v>14</v>
      </c>
      <c r="AB46" s="344" t="s">
        <v>55</v>
      </c>
      <c r="AC46" s="345"/>
      <c r="AD46" s="345"/>
      <c r="AE46" s="346"/>
    </row>
    <row r="47" spans="1:54" ht="9.9499999999999993" customHeight="1" thickTop="1" thickBot="1" x14ac:dyDescent="0.25">
      <c r="B47" s="167"/>
      <c r="C47" s="58"/>
      <c r="D47" s="397" t="s">
        <v>70</v>
      </c>
      <c r="E47" s="398"/>
      <c r="F47" s="398"/>
      <c r="G47" s="398"/>
      <c r="H47" s="398"/>
      <c r="I47" s="398"/>
      <c r="J47" s="398"/>
      <c r="K47" s="398"/>
      <c r="L47" s="398"/>
      <c r="M47" s="398"/>
      <c r="N47" s="399"/>
      <c r="P47" s="29"/>
      <c r="Q47" s="393"/>
      <c r="R47" s="353"/>
      <c r="S47" s="353"/>
      <c r="T47" s="390"/>
      <c r="U47" s="390"/>
      <c r="V47" s="390"/>
      <c r="W47" s="421"/>
      <c r="X47" s="322"/>
      <c r="AB47" s="347"/>
      <c r="AC47" s="348"/>
      <c r="AD47" s="348"/>
      <c r="AE47" s="349"/>
    </row>
    <row r="48" spans="1:54" ht="9.9499999999999993" customHeight="1" thickBot="1" x14ac:dyDescent="0.25">
      <c r="B48" s="163"/>
      <c r="C48" s="213"/>
      <c r="D48" s="388"/>
      <c r="E48" s="389"/>
      <c r="F48" s="389"/>
      <c r="G48" s="389"/>
      <c r="H48" s="389"/>
      <c r="I48" s="389"/>
      <c r="J48" s="389"/>
      <c r="K48" s="389"/>
      <c r="L48" s="389"/>
      <c r="M48" s="389"/>
      <c r="N48" s="400"/>
      <c r="O48" s="215"/>
      <c r="P48" s="164"/>
      <c r="Q48" s="164"/>
      <c r="R48" s="164"/>
      <c r="S48" s="164"/>
      <c r="T48" s="164"/>
      <c r="U48" s="165"/>
      <c r="V48" s="165"/>
      <c r="W48" s="276"/>
      <c r="X48" s="164"/>
      <c r="Y48" s="49"/>
      <c r="Z48" s="4"/>
      <c r="AB48" s="341" t="s">
        <v>64</v>
      </c>
      <c r="AC48" s="342"/>
      <c r="AD48" s="342"/>
      <c r="AE48" s="343"/>
    </row>
    <row r="49" spans="1:31" ht="8.1" customHeight="1" thickBot="1" x14ac:dyDescent="0.25">
      <c r="D49" s="388" t="s">
        <v>71</v>
      </c>
      <c r="E49" s="389"/>
      <c r="F49" s="389"/>
      <c r="G49" s="389"/>
      <c r="H49" s="389"/>
      <c r="I49" s="395">
        <f>($I$24*$A$26)+($I$35*$A$37)</f>
        <v>5100</v>
      </c>
      <c r="J49" s="395"/>
      <c r="K49" s="395"/>
      <c r="L49" s="395"/>
      <c r="M49" s="395"/>
      <c r="N49" s="396"/>
      <c r="O49" s="401" t="s">
        <v>4</v>
      </c>
      <c r="P49" s="29"/>
      <c r="Q49" s="393">
        <v>28</v>
      </c>
      <c r="R49" s="353" t="s">
        <v>13</v>
      </c>
      <c r="S49" s="353"/>
      <c r="T49" s="390" t="s">
        <v>93</v>
      </c>
      <c r="U49" s="390"/>
      <c r="V49" s="390"/>
      <c r="W49" s="275"/>
      <c r="X49" s="191"/>
      <c r="Y49" s="27"/>
      <c r="Z49" s="4"/>
      <c r="AB49" s="341"/>
      <c r="AC49" s="342"/>
      <c r="AD49" s="342"/>
      <c r="AE49" s="343"/>
    </row>
    <row r="50" spans="1:31" ht="12" customHeight="1" thickTop="1" thickBot="1" x14ac:dyDescent="0.25">
      <c r="D50" s="380"/>
      <c r="E50" s="381"/>
      <c r="F50" s="381"/>
      <c r="G50" s="381"/>
      <c r="H50" s="381"/>
      <c r="I50" s="366"/>
      <c r="J50" s="366"/>
      <c r="K50" s="366"/>
      <c r="L50" s="366"/>
      <c r="M50" s="366"/>
      <c r="N50" s="367"/>
      <c r="O50" s="401"/>
      <c r="P50" s="29"/>
      <c r="Q50" s="394"/>
      <c r="R50" s="353"/>
      <c r="S50" s="353"/>
      <c r="T50" s="390"/>
      <c r="U50" s="390"/>
      <c r="V50" s="390"/>
      <c r="X50" s="192"/>
      <c r="Y50" s="27"/>
      <c r="Z50" s="4"/>
      <c r="AB50" s="168" t="s">
        <v>62</v>
      </c>
      <c r="AC50" s="155" t="s">
        <v>63</v>
      </c>
      <c r="AD50" s="37"/>
      <c r="AE50" s="169" t="s">
        <v>36</v>
      </c>
    </row>
    <row r="51" spans="1:31" ht="12.75" thickTop="1" x14ac:dyDescent="0.2">
      <c r="X51" s="192"/>
      <c r="Y51" s="27"/>
      <c r="Z51" s="4"/>
      <c r="AB51" s="170" t="s">
        <v>56</v>
      </c>
      <c r="AC51" s="39"/>
      <c r="AD51" s="40" t="s">
        <v>83</v>
      </c>
      <c r="AE51" s="171">
        <f t="shared" ref="AE51:AE58" si="0">$V$59</f>
        <v>10.440977766859108</v>
      </c>
    </row>
    <row r="52" spans="1:31" x14ac:dyDescent="0.2">
      <c r="X52" s="192"/>
      <c r="Y52" s="27"/>
      <c r="Z52" s="4"/>
      <c r="AB52" s="170" t="s">
        <v>57</v>
      </c>
      <c r="AC52" s="39"/>
      <c r="AD52" s="40" t="s">
        <v>82</v>
      </c>
      <c r="AE52" s="171">
        <f t="shared" si="0"/>
        <v>10.440977766859108</v>
      </c>
    </row>
    <row r="53" spans="1:31" x14ac:dyDescent="0.2">
      <c r="B53" s="18" t="s">
        <v>94</v>
      </c>
      <c r="X53" s="192"/>
      <c r="Y53" s="27"/>
      <c r="Z53" s="4"/>
      <c r="AB53" s="170" t="s">
        <v>57</v>
      </c>
      <c r="AC53" s="39"/>
      <c r="AD53" s="40" t="s">
        <v>81</v>
      </c>
      <c r="AE53" s="171">
        <f t="shared" si="0"/>
        <v>10.440977766859108</v>
      </c>
    </row>
    <row r="54" spans="1:31" ht="12" customHeight="1" x14ac:dyDescent="0.2">
      <c r="X54" s="192"/>
      <c r="Y54" s="27"/>
      <c r="Z54" s="4"/>
      <c r="AB54" s="170" t="s">
        <v>58</v>
      </c>
      <c r="AC54" s="39"/>
      <c r="AD54" s="40" t="s">
        <v>80</v>
      </c>
      <c r="AE54" s="171">
        <f t="shared" si="0"/>
        <v>10.440977766859108</v>
      </c>
    </row>
    <row r="55" spans="1:31" ht="12" customHeight="1" x14ac:dyDescent="0.2">
      <c r="X55" s="192"/>
      <c r="Y55" s="27"/>
      <c r="Z55" s="4"/>
      <c r="AB55" s="170" t="s">
        <v>58</v>
      </c>
      <c r="AC55" s="39"/>
      <c r="AD55" s="40" t="s">
        <v>79</v>
      </c>
      <c r="AE55" s="171">
        <f t="shared" si="0"/>
        <v>10.440977766859108</v>
      </c>
    </row>
    <row r="56" spans="1:31" ht="12" customHeight="1" x14ac:dyDescent="0.2">
      <c r="X56" s="192"/>
      <c r="Y56" s="27"/>
      <c r="Z56" s="4"/>
      <c r="AB56" s="170" t="s">
        <v>59</v>
      </c>
      <c r="AC56" s="39"/>
      <c r="AD56" s="40" t="s">
        <v>75</v>
      </c>
      <c r="AE56" s="171">
        <f t="shared" si="0"/>
        <v>10.440977766859108</v>
      </c>
    </row>
    <row r="57" spans="1:31" x14ac:dyDescent="0.2">
      <c r="A57" s="187" t="s">
        <v>1</v>
      </c>
      <c r="B57" s="188"/>
      <c r="C57" s="188" t="s">
        <v>21</v>
      </c>
      <c r="D57" s="188"/>
      <c r="E57" s="188"/>
      <c r="F57" s="188"/>
      <c r="G57" s="188"/>
      <c r="H57" s="188"/>
      <c r="I57" s="188"/>
      <c r="J57" s="188"/>
      <c r="K57" s="188"/>
      <c r="L57" s="188"/>
      <c r="M57" s="188"/>
      <c r="N57" s="188"/>
      <c r="O57" s="188"/>
      <c r="P57" s="188"/>
      <c r="Q57" s="188"/>
      <c r="R57" s="188"/>
      <c r="S57" s="188"/>
      <c r="T57" s="188"/>
      <c r="U57" s="188"/>
      <c r="V57" s="188"/>
      <c r="W57" s="188"/>
      <c r="AB57" s="170" t="s">
        <v>60</v>
      </c>
      <c r="AC57" s="39"/>
      <c r="AD57" s="40" t="s">
        <v>74</v>
      </c>
      <c r="AE57" s="171">
        <f t="shared" si="0"/>
        <v>10.440977766859108</v>
      </c>
    </row>
    <row r="58" spans="1:31" ht="12" customHeight="1" thickBot="1" x14ac:dyDescent="0.25">
      <c r="C58" s="11" t="s">
        <v>23</v>
      </c>
      <c r="J58" s="330" t="s">
        <v>23</v>
      </c>
      <c r="K58" s="330"/>
      <c r="P58" s="33"/>
      <c r="Q58" s="33"/>
      <c r="R58" s="34"/>
      <c r="S58" s="34"/>
      <c r="T58" s="34"/>
      <c r="U58" s="34"/>
      <c r="V58" s="4"/>
      <c r="W58" s="4"/>
      <c r="X58" s="4"/>
      <c r="Y58" s="4"/>
      <c r="Z58" s="4"/>
      <c r="AB58" s="170" t="s">
        <v>61</v>
      </c>
      <c r="AC58" s="39"/>
      <c r="AD58" s="40" t="s">
        <v>73</v>
      </c>
      <c r="AE58" s="171">
        <f t="shared" si="0"/>
        <v>10.440977766859108</v>
      </c>
    </row>
    <row r="59" spans="1:31" ht="12" customHeight="1" thickTop="1" x14ac:dyDescent="0.2">
      <c r="C59" s="11" t="s">
        <v>22</v>
      </c>
      <c r="D59" s="330" t="s">
        <v>18</v>
      </c>
      <c r="E59" s="330"/>
      <c r="F59" s="6"/>
      <c r="G59" s="6"/>
      <c r="H59" s="6"/>
      <c r="I59" s="6"/>
      <c r="J59" s="6" t="s">
        <v>24</v>
      </c>
      <c r="K59" s="6"/>
      <c r="L59" s="6"/>
      <c r="M59" s="6"/>
      <c r="N59" s="6"/>
      <c r="O59" s="322" t="s">
        <v>18</v>
      </c>
      <c r="P59" s="334">
        <f>$I$49</f>
        <v>5100</v>
      </c>
      <c r="Q59" s="335"/>
      <c r="R59" s="181" t="s">
        <v>4</v>
      </c>
      <c r="S59" s="181"/>
      <c r="T59" s="182"/>
      <c r="U59" s="322" t="s">
        <v>18</v>
      </c>
      <c r="V59" s="337">
        <f>$I$49/(1.163*60*$W$46)</f>
        <v>10.440977766859108</v>
      </c>
      <c r="W59" s="338"/>
      <c r="X59" s="177" t="s">
        <v>25</v>
      </c>
      <c r="Y59" s="178"/>
      <c r="Z59" s="4"/>
      <c r="AB59" s="341" t="s">
        <v>65</v>
      </c>
      <c r="AC59" s="342"/>
      <c r="AD59" s="342"/>
      <c r="AE59" s="343"/>
    </row>
    <row r="60" spans="1:31" ht="12" customHeight="1" thickBot="1" x14ac:dyDescent="0.3">
      <c r="F60" s="1" t="s">
        <v>50</v>
      </c>
      <c r="O60" s="322"/>
      <c r="P60" s="183" t="s">
        <v>52</v>
      </c>
      <c r="Q60" s="184">
        <f>$W$46</f>
        <v>7</v>
      </c>
      <c r="R60" s="185" t="s">
        <v>14</v>
      </c>
      <c r="S60" s="185"/>
      <c r="T60" s="186"/>
      <c r="U60" s="322"/>
      <c r="V60" s="339"/>
      <c r="W60" s="340"/>
      <c r="X60" s="179" t="s">
        <v>26</v>
      </c>
      <c r="Y60" s="180"/>
      <c r="Z60" s="4"/>
      <c r="AB60" s="341"/>
      <c r="AC60" s="342"/>
      <c r="AD60" s="342"/>
      <c r="AE60" s="343"/>
    </row>
    <row r="61" spans="1:31" ht="12" customHeight="1" thickTop="1" x14ac:dyDescent="0.2">
      <c r="P61" s="4"/>
      <c r="Q61" s="32"/>
      <c r="R61" s="34"/>
      <c r="S61" s="34"/>
      <c r="T61" s="34"/>
      <c r="U61" s="4"/>
      <c r="V61" s="4"/>
      <c r="W61" s="4"/>
      <c r="X61" s="4"/>
      <c r="Y61" s="4"/>
      <c r="Z61" s="4"/>
      <c r="AB61" s="172" t="s">
        <v>62</v>
      </c>
      <c r="AC61" s="155" t="s">
        <v>63</v>
      </c>
      <c r="AD61" s="61"/>
      <c r="AE61" s="169" t="s">
        <v>36</v>
      </c>
    </row>
    <row r="62" spans="1:31" ht="12" customHeight="1" x14ac:dyDescent="0.2">
      <c r="C62" s="21" t="s">
        <v>53</v>
      </c>
      <c r="D62" s="21" t="s">
        <v>54</v>
      </c>
      <c r="Z62" s="4"/>
      <c r="AB62" s="170" t="s">
        <v>66</v>
      </c>
      <c r="AC62" s="39"/>
      <c r="AD62" s="40" t="s">
        <v>76</v>
      </c>
      <c r="AE62" s="171">
        <f>$V$59</f>
        <v>10.440977766859108</v>
      </c>
    </row>
    <row r="63" spans="1:31" ht="12" customHeight="1" x14ac:dyDescent="0.2">
      <c r="C63" s="21"/>
      <c r="D63" s="21" t="s">
        <v>51</v>
      </c>
      <c r="Z63" s="4"/>
      <c r="AB63" s="170" t="s">
        <v>67</v>
      </c>
      <c r="AC63" s="39"/>
      <c r="AD63" s="40" t="s">
        <v>77</v>
      </c>
      <c r="AE63" s="171">
        <f>$V$59</f>
        <v>10.440977766859108</v>
      </c>
    </row>
    <row r="64" spans="1:31" ht="12" customHeight="1" thickBot="1" x14ac:dyDescent="0.25">
      <c r="Z64" s="4"/>
      <c r="AB64" s="173" t="s">
        <v>68</v>
      </c>
      <c r="AC64" s="174"/>
      <c r="AD64" s="175" t="s">
        <v>78</v>
      </c>
      <c r="AE64" s="176">
        <f>$V$59</f>
        <v>10.440977766859108</v>
      </c>
    </row>
    <row r="65" spans="1:26" ht="12" customHeight="1" thickTop="1" x14ac:dyDescent="0.2">
      <c r="Z65" s="4"/>
    </row>
    <row r="66" spans="1:26" ht="12" customHeight="1" x14ac:dyDescent="0.2">
      <c r="Z66" s="4"/>
    </row>
    <row r="67" spans="1:26" ht="12" customHeight="1" x14ac:dyDescent="0.2">
      <c r="Z67" s="4"/>
    </row>
    <row r="68" spans="1:26" ht="12" customHeight="1" x14ac:dyDescent="0.2">
      <c r="Z68" s="4"/>
    </row>
    <row r="69" spans="1:26" ht="12" customHeight="1" x14ac:dyDescent="0.2">
      <c r="Z69" s="4"/>
    </row>
    <row r="70" spans="1:26" ht="12" customHeight="1" x14ac:dyDescent="0.2">
      <c r="Z70" s="4"/>
    </row>
    <row r="71" spans="1:26" ht="12" customHeight="1" x14ac:dyDescent="0.2">
      <c r="Z71" s="4"/>
    </row>
    <row r="77" spans="1:26" hidden="1" x14ac:dyDescent="0.2">
      <c r="A77" s="99" t="s">
        <v>38</v>
      </c>
      <c r="O77" s="99" t="s">
        <v>47</v>
      </c>
    </row>
    <row r="78" spans="1:26" hidden="1" x14ac:dyDescent="0.2">
      <c r="A78" s="100">
        <v>1</v>
      </c>
      <c r="O78" s="100">
        <v>10</v>
      </c>
    </row>
    <row r="79" spans="1:26" hidden="1" x14ac:dyDescent="0.2">
      <c r="A79" s="100">
        <v>2</v>
      </c>
      <c r="O79" s="100">
        <v>15</v>
      </c>
    </row>
    <row r="80" spans="1:26" hidden="1" x14ac:dyDescent="0.2">
      <c r="A80" s="100">
        <v>3</v>
      </c>
      <c r="O80" s="100">
        <v>20</v>
      </c>
    </row>
    <row r="81" spans="1:15" hidden="1" x14ac:dyDescent="0.2">
      <c r="A81" s="100">
        <v>4</v>
      </c>
      <c r="O81" s="100">
        <v>25</v>
      </c>
    </row>
    <row r="82" spans="1:15" hidden="1" x14ac:dyDescent="0.2">
      <c r="A82" s="100">
        <v>5</v>
      </c>
      <c r="O82" s="100">
        <v>30</v>
      </c>
    </row>
    <row r="83" spans="1:15" hidden="1" x14ac:dyDescent="0.2">
      <c r="A83" s="100">
        <v>6</v>
      </c>
      <c r="O83" s="100">
        <v>35</v>
      </c>
    </row>
    <row r="84" spans="1:15" hidden="1" x14ac:dyDescent="0.2">
      <c r="A84" s="100">
        <v>7</v>
      </c>
      <c r="O84" s="100">
        <v>40</v>
      </c>
    </row>
    <row r="85" spans="1:15" hidden="1" x14ac:dyDescent="0.2">
      <c r="A85" s="100">
        <v>8</v>
      </c>
      <c r="O85" s="100">
        <v>45</v>
      </c>
    </row>
    <row r="86" spans="1:15" hidden="1" x14ac:dyDescent="0.2">
      <c r="A86" s="100">
        <v>9</v>
      </c>
      <c r="O86" s="100">
        <v>50</v>
      </c>
    </row>
    <row r="87" spans="1:15" hidden="1" x14ac:dyDescent="0.2">
      <c r="A87" s="100">
        <v>10</v>
      </c>
      <c r="O87" s="100">
        <v>60</v>
      </c>
    </row>
    <row r="88" spans="1:15" hidden="1" x14ac:dyDescent="0.2">
      <c r="A88" s="100">
        <v>11</v>
      </c>
      <c r="O88" s="100">
        <v>70</v>
      </c>
    </row>
    <row r="89" spans="1:15" hidden="1" x14ac:dyDescent="0.2">
      <c r="A89" s="100">
        <v>12</v>
      </c>
      <c r="O89" s="100">
        <v>80</v>
      </c>
    </row>
    <row r="90" spans="1:15" hidden="1" x14ac:dyDescent="0.2">
      <c r="A90" s="100">
        <v>13</v>
      </c>
      <c r="O90" s="100">
        <v>90</v>
      </c>
    </row>
    <row r="91" spans="1:15" hidden="1" x14ac:dyDescent="0.2">
      <c r="A91" s="100">
        <v>14</v>
      </c>
      <c r="O91" s="100">
        <v>100</v>
      </c>
    </row>
    <row r="92" spans="1:15" hidden="1" x14ac:dyDescent="0.2">
      <c r="A92" s="100">
        <v>15</v>
      </c>
      <c r="O92" s="100">
        <v>110</v>
      </c>
    </row>
    <row r="93" spans="1:15" hidden="1" x14ac:dyDescent="0.2">
      <c r="A93" s="100">
        <v>16</v>
      </c>
      <c r="O93" s="100">
        <v>120</v>
      </c>
    </row>
    <row r="94" spans="1:15" hidden="1" x14ac:dyDescent="0.2">
      <c r="A94" s="100">
        <v>17</v>
      </c>
      <c r="O94" s="100">
        <v>130</v>
      </c>
    </row>
    <row r="95" spans="1:15" hidden="1" x14ac:dyDescent="0.2">
      <c r="A95" s="100">
        <v>18</v>
      </c>
      <c r="O95" s="100">
        <v>140</v>
      </c>
    </row>
    <row r="96" spans="1:15" hidden="1" x14ac:dyDescent="0.2">
      <c r="A96" s="100">
        <v>19</v>
      </c>
      <c r="O96" s="100">
        <v>150</v>
      </c>
    </row>
    <row r="97" spans="1:15" hidden="1" x14ac:dyDescent="0.2">
      <c r="A97" s="100">
        <v>20</v>
      </c>
      <c r="O97" s="100">
        <v>160</v>
      </c>
    </row>
    <row r="98" spans="1:15" hidden="1" x14ac:dyDescent="0.2">
      <c r="A98" s="100">
        <v>21</v>
      </c>
      <c r="O98" s="100">
        <v>170</v>
      </c>
    </row>
    <row r="99" spans="1:15" hidden="1" x14ac:dyDescent="0.2">
      <c r="A99" s="100">
        <v>22</v>
      </c>
      <c r="O99" s="100">
        <v>180</v>
      </c>
    </row>
    <row r="100" spans="1:15" hidden="1" x14ac:dyDescent="0.2">
      <c r="A100" s="100">
        <v>23</v>
      </c>
      <c r="O100" s="100">
        <v>190</v>
      </c>
    </row>
    <row r="101" spans="1:15" hidden="1" x14ac:dyDescent="0.2">
      <c r="A101" s="100">
        <v>24</v>
      </c>
      <c r="O101" s="100">
        <v>200</v>
      </c>
    </row>
    <row r="102" spans="1:15" hidden="1" x14ac:dyDescent="0.2">
      <c r="A102" s="100">
        <v>25</v>
      </c>
      <c r="O102" s="100">
        <v>210</v>
      </c>
    </row>
    <row r="103" spans="1:15" hidden="1" x14ac:dyDescent="0.2">
      <c r="A103" s="100">
        <v>26</v>
      </c>
      <c r="O103" s="100">
        <v>220</v>
      </c>
    </row>
    <row r="104" spans="1:15" hidden="1" x14ac:dyDescent="0.2">
      <c r="A104" s="100">
        <v>27</v>
      </c>
      <c r="O104" s="100">
        <v>230</v>
      </c>
    </row>
    <row r="105" spans="1:15" hidden="1" x14ac:dyDescent="0.2">
      <c r="A105" s="100">
        <v>28</v>
      </c>
      <c r="O105" s="100">
        <v>240</v>
      </c>
    </row>
    <row r="106" spans="1:15" hidden="1" x14ac:dyDescent="0.2">
      <c r="A106" s="100">
        <v>29</v>
      </c>
      <c r="O106" s="100">
        <v>250</v>
      </c>
    </row>
    <row r="107" spans="1:15" hidden="1" x14ac:dyDescent="0.2">
      <c r="A107" s="100">
        <v>30</v>
      </c>
      <c r="O107" s="100">
        <v>300</v>
      </c>
    </row>
  </sheetData>
  <sheetProtection sheet="1" objects="1" scenarios="1"/>
  <mergeCells count="42">
    <mergeCell ref="V59:W60"/>
    <mergeCell ref="I24:N24"/>
    <mergeCell ref="I35:N35"/>
    <mergeCell ref="D59:E59"/>
    <mergeCell ref="O59:O60"/>
    <mergeCell ref="P59:Q59"/>
    <mergeCell ref="U59:U60"/>
    <mergeCell ref="D35:H35"/>
    <mergeCell ref="D24:H24"/>
    <mergeCell ref="Q49:Q50"/>
    <mergeCell ref="J58:K58"/>
    <mergeCell ref="W46:W47"/>
    <mergeCell ref="R46:S47"/>
    <mergeCell ref="T46:V47"/>
    <mergeCell ref="X46:X47"/>
    <mergeCell ref="B22:Y22"/>
    <mergeCell ref="D23:N23"/>
    <mergeCell ref="D34:N34"/>
    <mergeCell ref="O49:O50"/>
    <mergeCell ref="R49:S50"/>
    <mergeCell ref="T49:V50"/>
    <mergeCell ref="D47:N48"/>
    <mergeCell ref="D49:H50"/>
    <mergeCell ref="I49:N50"/>
    <mergeCell ref="Q46:Q47"/>
    <mergeCell ref="AB46:AE47"/>
    <mergeCell ref="AB48:AE49"/>
    <mergeCell ref="AB59:AE60"/>
    <mergeCell ref="AA1:AE1"/>
    <mergeCell ref="AA16:AE18"/>
    <mergeCell ref="AC22:AD22"/>
    <mergeCell ref="AA6:AE8"/>
    <mergeCell ref="AA2:AE4"/>
    <mergeCell ref="AA5:AE5"/>
    <mergeCell ref="B10:Y13"/>
    <mergeCell ref="B15:Y18"/>
    <mergeCell ref="B3:Y3"/>
    <mergeCell ref="B20:Y20"/>
    <mergeCell ref="B21:Y21"/>
    <mergeCell ref="B19:Y19"/>
    <mergeCell ref="B5:Y5"/>
    <mergeCell ref="B6:Y8"/>
  </mergeCells>
  <phoneticPr fontId="2" type="noConversion"/>
  <conditionalFormatting sqref="AE52">
    <cfRule type="cellIs" dxfId="65" priority="1" stopIfTrue="1" operator="notBetween">
      <formula>4</formula>
      <formula>15</formula>
    </cfRule>
  </conditionalFormatting>
  <conditionalFormatting sqref="AE51">
    <cfRule type="cellIs" dxfId="64" priority="2" stopIfTrue="1" operator="notBetween">
      <formula>2</formula>
      <formula>8</formula>
    </cfRule>
  </conditionalFormatting>
  <conditionalFormatting sqref="AE53">
    <cfRule type="cellIs" dxfId="63" priority="3" stopIfTrue="1" operator="notBetween">
      <formula>8</formula>
      <formula>30</formula>
    </cfRule>
  </conditionalFormatting>
  <conditionalFormatting sqref="AE54">
    <cfRule type="cellIs" dxfId="62" priority="4" stopIfTrue="1" operator="notBetween">
      <formula>6</formula>
      <formula>20</formula>
    </cfRule>
  </conditionalFormatting>
  <conditionalFormatting sqref="AE55">
    <cfRule type="cellIs" dxfId="61" priority="5" stopIfTrue="1" operator="notBetween">
      <formula>10</formula>
      <formula>40</formula>
    </cfRule>
  </conditionalFormatting>
  <conditionalFormatting sqref="AE56">
    <cfRule type="cellIs" dxfId="60" priority="6" stopIfTrue="1" operator="notBetween">
      <formula>20</formula>
      <formula>70</formula>
    </cfRule>
  </conditionalFormatting>
  <conditionalFormatting sqref="AE57">
    <cfRule type="cellIs" dxfId="59" priority="7" stopIfTrue="1" operator="notBetween">
      <formula>30</formula>
      <formula>120</formula>
    </cfRule>
  </conditionalFormatting>
  <conditionalFormatting sqref="AE58">
    <cfRule type="cellIs" dxfId="58" priority="8" stopIfTrue="1" operator="notBetween">
      <formula>50</formula>
      <formula>200</formula>
    </cfRule>
  </conditionalFormatting>
  <conditionalFormatting sqref="AE62">
    <cfRule type="cellIs" dxfId="57" priority="9" stopIfTrue="1" operator="notBetween">
      <formula>60</formula>
      <formula>325</formula>
    </cfRule>
  </conditionalFormatting>
  <conditionalFormatting sqref="AE63">
    <cfRule type="cellIs" dxfId="56" priority="10" stopIfTrue="1" operator="notBetween">
      <formula>75</formula>
      <formula>450</formula>
    </cfRule>
  </conditionalFormatting>
  <conditionalFormatting sqref="AE64">
    <cfRule type="cellIs" dxfId="55" priority="11" stopIfTrue="1" operator="notBetween">
      <formula>100</formula>
      <formula>650</formula>
    </cfRule>
  </conditionalFormatting>
  <conditionalFormatting sqref="AB51:AC51">
    <cfRule type="expression" dxfId="54" priority="12" stopIfTrue="1">
      <formula>AND($AE$51&gt;2,$AE$51&lt;=8)</formula>
    </cfRule>
  </conditionalFormatting>
  <conditionalFormatting sqref="AD51">
    <cfRule type="expression" dxfId="53" priority="13" stopIfTrue="1">
      <formula>AND($AE$51&gt;2,$AE$51&lt;=8)</formula>
    </cfRule>
  </conditionalFormatting>
  <conditionalFormatting sqref="AB52:AC52">
    <cfRule type="expression" dxfId="52" priority="14" stopIfTrue="1">
      <formula>AND($AE$52&gt;4,$AE$52&lt;=15)</formula>
    </cfRule>
  </conditionalFormatting>
  <conditionalFormatting sqref="AD52">
    <cfRule type="expression" dxfId="51" priority="15" stopIfTrue="1">
      <formula>AND($AE$52&gt;4,$AE$52&lt;=15)</formula>
    </cfRule>
  </conditionalFormatting>
  <conditionalFormatting sqref="AB53:AC53">
    <cfRule type="expression" dxfId="50" priority="16" stopIfTrue="1">
      <formula>AND($AE$53&gt;8,$AE$53&lt;=30)</formula>
    </cfRule>
  </conditionalFormatting>
  <conditionalFormatting sqref="AD53">
    <cfRule type="expression" dxfId="49" priority="17" stopIfTrue="1">
      <formula>AND($AE$53&gt;8,$AE$53&lt;=30)</formula>
    </cfRule>
  </conditionalFormatting>
  <conditionalFormatting sqref="AB54:AC54">
    <cfRule type="expression" dxfId="48" priority="18" stopIfTrue="1">
      <formula>AND($AE$54&gt;6,$AE$54&lt;=20)</formula>
    </cfRule>
  </conditionalFormatting>
  <conditionalFormatting sqref="AD54">
    <cfRule type="expression" dxfId="47" priority="19" stopIfTrue="1">
      <formula>AND($AE$54&gt;6,$AE$54&lt;=20)</formula>
    </cfRule>
  </conditionalFormatting>
  <conditionalFormatting sqref="AB55:AC55">
    <cfRule type="expression" dxfId="46" priority="20" stopIfTrue="1">
      <formula>AND($AE$55&gt;10,$AE$55&lt;=40)</formula>
    </cfRule>
  </conditionalFormatting>
  <conditionalFormatting sqref="AD55">
    <cfRule type="expression" dxfId="45" priority="21" stopIfTrue="1">
      <formula>AND($AE$55&gt;10,$AE$55&lt;=40)</formula>
    </cfRule>
  </conditionalFormatting>
  <conditionalFormatting sqref="AB56:AC56">
    <cfRule type="expression" dxfId="44" priority="22" stopIfTrue="1">
      <formula>AND($AE$56&gt;20,$AE$56&lt;=70)</formula>
    </cfRule>
  </conditionalFormatting>
  <conditionalFormatting sqref="AD56">
    <cfRule type="expression" dxfId="43" priority="23" stopIfTrue="1">
      <formula>AND($AE$56&gt;20,$AE$56&lt;=70)</formula>
    </cfRule>
  </conditionalFormatting>
  <conditionalFormatting sqref="AB57:AC57">
    <cfRule type="expression" dxfId="42" priority="24" stopIfTrue="1">
      <formula>AND($AE$57&gt;30,$AE$57&lt;=120)</formula>
    </cfRule>
  </conditionalFormatting>
  <conditionalFormatting sqref="AD57">
    <cfRule type="expression" dxfId="41" priority="25" stopIfTrue="1">
      <formula>AND($AE$57&gt;30,$AE$57&lt;=120)</formula>
    </cfRule>
  </conditionalFormatting>
  <conditionalFormatting sqref="AB58:AC58">
    <cfRule type="expression" dxfId="40" priority="26" stopIfTrue="1">
      <formula>AND($AE$58&gt;50,$AE$58&lt;=200)</formula>
    </cfRule>
  </conditionalFormatting>
  <conditionalFormatting sqref="AD58">
    <cfRule type="expression" dxfId="39" priority="27" stopIfTrue="1">
      <formula>AND($AE$58&gt;50,$AE$58&lt;=200)</formula>
    </cfRule>
  </conditionalFormatting>
  <conditionalFormatting sqref="AB62:AC62">
    <cfRule type="expression" dxfId="38" priority="28" stopIfTrue="1">
      <formula>AND($AE$62&gt;60,$AE$62&lt;=325)</formula>
    </cfRule>
  </conditionalFormatting>
  <conditionalFormatting sqref="AD62">
    <cfRule type="expression" dxfId="37" priority="29" stopIfTrue="1">
      <formula>AND($AE$62&gt;60,$AE$62&lt;=325)</formula>
    </cfRule>
  </conditionalFormatting>
  <conditionalFormatting sqref="AB63:AC63">
    <cfRule type="expression" dxfId="36" priority="30" stopIfTrue="1">
      <formula>AND($AE$63&gt;75,$AE$63&lt;=450)</formula>
    </cfRule>
  </conditionalFormatting>
  <conditionalFormatting sqref="AD63">
    <cfRule type="expression" dxfId="35" priority="31" stopIfTrue="1">
      <formula>AND($AE$63&gt;75,$AE$63&lt;=450)</formula>
    </cfRule>
  </conditionalFormatting>
  <conditionalFormatting sqref="AB64:AC64">
    <cfRule type="expression" dxfId="34" priority="32" stopIfTrue="1">
      <formula>AND($AE$64&gt;100,$AE$64&lt;=650)</formula>
    </cfRule>
  </conditionalFormatting>
  <conditionalFormatting sqref="AD64">
    <cfRule type="expression" dxfId="33" priority="33" stopIfTrue="1">
      <formula>AND($AE$64&gt;100,$AE$64&lt;=650)</formula>
    </cfRule>
  </conditionalFormatting>
  <dataValidations count="10">
    <dataValidation type="whole" errorStyle="information" allowBlank="1" showInputMessage="1" showErrorMessage="1" errorTitle="Rücklauftemperatur" error="Geben Sie einen Zahlenwert für die Temperatur ein (min. 15 °C)" promptTitle="Rücklauftemperatur" prompt="Geben Sie in diese Zelle die Rücklauftemperatur ein (Auslegungstemperatur oder am Thermometer abgelesene Temperatur)._x000a__x000a_Damit sind alle Daten für die Durchflussberechnung erfasst. Die Tabelle &quot;Auswahl Abgleichventil&quot; zeigt das Berechnungsergebnis an." sqref="Q49:Q50" xr:uid="{00000000-0002-0000-0200-000000000000}">
      <formula1>15</formula1>
      <formula2>95</formula2>
    </dataValidation>
    <dataValidation type="whole" errorStyle="information" allowBlank="1" showInputMessage="1" showErrorMessage="1" errorTitle="Vorlauftemperatur" error="Geben Sie einen Zahlenwert für die Temperatur ein (max. 95 °C)" promptTitle="Vorlauftemperatur" prompt="Geben Sie in diese Zelle die Vorlauftemperatur ein (Auslegungstemperatur oder am Thermometer abgelesene Temperatur)._x000a__x000a_Zur Navigation zwischen den Auswahl- und Eingabefeldern drücken Sie &lt;TAB&gt; oder &lt;Umschalt&gt;+&lt;TAB&gt;." sqref="Q46:Q47" xr:uid="{00000000-0002-0000-0200-000001000000}">
      <formula1>15</formula1>
      <formula2>95</formula2>
    </dataValidation>
    <dataValidation type="list" errorStyle="information" allowBlank="1" showInputMessage="1" showErrorMessage="1" errorTitle="Spezifische Heizlast" error="Wählen Sie einen Wert aus dem Auswahl-Listenfeld aus oder überschreiben Sie den Eintrag mit einem anderen Wert (mit ENTER bestätigen)." promptTitle="Spezifische Heizlast" prompt="Wählen Sie einen Wert für die spezifische Heizlast aus dem Auswahl-Listenfeld._x000a__x000a_Weiter mit der &lt;TAB&gt;-Taste zum nächsten Auswahlfeld." sqref="AC22:AD22" xr:uid="{00000000-0002-0000-0200-000002000000}">
      <formula1>$O$78:$O$107</formula1>
    </dataValidation>
    <dataValidation allowBlank="1" showInputMessage="1" promptTitle="Raumgröße" prompt="Geben Sie die Größe der Bodenfläche in [m²] ein, die durch den Heizkreis beheizt wird." sqref="BA37 Q37 W37 AC37 AO37 AU37 AI37" xr:uid="{00000000-0002-0000-0200-000003000000}"/>
    <dataValidation type="list" allowBlank="1" showInputMessage="1" showErrorMessage="1" promptTitle="Korrekturfaktor" prompt="Mit der Auswahl eines Korrekturfaktors werden die unterschiedlichen Wärmedurchgangswerte von Bodenbelägen berücksichtigt (siehe Tabelle rechts oben). Erfolgt keine Auswahl, wird mit dem Faktor 1,0 gerechnet._x000a_Weiter mit &lt;TAB&gt;." sqref="BA39 W28 AC28 AI28 AO28 AU28 BA28 Q39 W39 AC39 AI39 AO39 AU39" xr:uid="{00000000-0002-0000-0200-000004000000}">
      <formula1>$AE$19:$AE$21</formula1>
    </dataValidation>
    <dataValidation type="list" errorStyle="information" allowBlank="1" showInputMessage="1" showErrorMessage="1" errorTitle="Anzahl der Wohnungen/Stockwerke" error="Wählen Sie einen Zahlenwert aus dem Auswahl-Listenfeld aus." promptTitle="Anzahl der Wohnungen/Stockwerke" prompt="Wählen Sie aus dem Auswahl-Listenfeld die Zahl der Wohnungen bzw. Stockwerke, wenn im Gebäude mehrere Wohnungen und/oder Stockwerke mit Heizkreisen gleicher Größe und Anzahl vorhanden sind._x000a_Weiter mit &lt;TAB&gt;." sqref="A37 A26" xr:uid="{00000000-0002-0000-0200-000005000000}">
      <formula1>$A$78:$A$107</formula1>
    </dataValidation>
    <dataValidation type="list" errorStyle="information" allowBlank="1" showInputMessage="1" showErrorMessage="1" errorTitle="Anzahl der Heizkörper" error="Wählen Sie einen Zahlenwert aus dem Auswahl-Listenfeld aus." promptTitle="Anzahl der Heizkreise" prompt="Wählen Sie aus dem Auswahl-Listenfeld die Anzahl der Heizkreise aus, die im selben Stockwerk in der gleichen Größe vorhanden sind._x000a_Weiter mit &lt;TAB&gt; oder per Mausklick." sqref="BB44 R33 X33 AD33 AJ33 AP33 AV33 BB33 R44 X44 AD44 AJ44 AP44 AV44" xr:uid="{00000000-0002-0000-0200-000007000000}">
      <formula1>$A$78:$A$97</formula1>
    </dataValidation>
    <dataValidation allowBlank="1" showInputMessage="1" promptTitle="Raumgröße" prompt="Geben Sie die Größe der Bodenfläche in [m²] ein, die durch den Heizkreis beheizt wird._x000a__x000a_Zur Navigation zwischen den Auswahl- und Eingabefeldern drücken Sie &lt;TAB&gt; oder &lt;Umschalt&gt;+&lt;TAB&gt;._x000a_" sqref="Q26" xr:uid="{00000000-0002-0000-0200-000008000000}"/>
    <dataValidation allowBlank="1" showInputMessage="1" promptTitle="Raumgröße" prompt="Geben Sie die Größe der Bodenfläche in [m²] ein, die durch den Heizkreis beheizt wird._x000a__x000a_Zur Navigation zwischen den Auswahl- und Eingabefeldern drücken Sie &lt;TAB&gt; oder &lt;Umschalt&gt;+&lt;TAB&gt;." sqref="W26 AC26 AI26 AO26 AU26 BA26" xr:uid="{00000000-0002-0000-0200-000009000000}"/>
    <dataValidation type="list" allowBlank="1" showInputMessage="1" showErrorMessage="1" promptTitle="Korrekturfaktor" prompt="Mit der Auswahl eines Korrekturfaktors werden die unterschiedlichen Wärmedurchgangswerte von Bodenbelägen berücksichtigt (siehe Tabelle rechts oben). Erfolgt keine Auswahl, wird mit dem Faktor 1,0 gerechnet._x000a__x000a_Weiter mit &lt;TAB&gt;." sqref="Q28" xr:uid="{00000000-0002-0000-0200-00000A000000}">
      <formula1>$AE$19:$AE$21</formula1>
    </dataValidation>
  </dataValidations>
  <pageMargins left="0.39370078740157483" right="0.39370078740157483" top="0.43307086614173229" bottom="0.43307086614173229" header="0.11811023622047245" footer="0.31496062992125984"/>
  <pageSetup paperSize="8" orientation="landscape" r:id="rId1"/>
  <headerFooter alignWithMargins="0">
    <oddFooter>&amp;C&amp;8www.taconova.com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06"/>
  <sheetViews>
    <sheetView showGridLines="0" showRowColHeaders="0" workbookViewId="0">
      <selection activeCell="A25" sqref="A25"/>
    </sheetView>
  </sheetViews>
  <sheetFormatPr baseColWidth="10" defaultRowHeight="12" x14ac:dyDescent="0.2"/>
  <cols>
    <col min="1" max="1" width="3.7109375" style="1" customWidth="1"/>
    <col min="2" max="2" width="1.7109375" style="1" customWidth="1"/>
    <col min="3" max="3" width="2.28515625" style="1" customWidth="1"/>
    <col min="4" max="4" width="1.42578125" style="1" customWidth="1"/>
    <col min="5" max="5" width="1.140625" style="1" customWidth="1"/>
    <col min="6" max="12" width="1" style="1" customWidth="1"/>
    <col min="13" max="13" width="1.7109375" style="1" customWidth="1"/>
    <col min="14" max="14" width="5.28515625" style="1" customWidth="1"/>
    <col min="15" max="15" width="4.28515625" style="1" customWidth="1"/>
    <col min="16" max="16" width="8.7109375" style="1" customWidth="1"/>
    <col min="17" max="17" width="6.7109375" style="1" customWidth="1"/>
    <col min="18" max="18" width="2.7109375" style="1" customWidth="1"/>
    <col min="19" max="19" width="4.7109375" style="1" customWidth="1"/>
    <col min="20" max="20" width="1.42578125" style="1" customWidth="1"/>
    <col min="21" max="21" width="4.28515625" style="1" customWidth="1"/>
    <col min="22" max="22" width="8.5703125" style="1" customWidth="1"/>
    <col min="23" max="23" width="6.7109375" style="1" customWidth="1"/>
    <col min="24" max="24" width="2.7109375" style="1" customWidth="1"/>
    <col min="25" max="25" width="4.7109375" style="1" customWidth="1"/>
    <col min="26" max="26" width="1.42578125" style="1" customWidth="1"/>
    <col min="27" max="27" width="4.28515625" style="1" customWidth="1"/>
    <col min="28" max="28" width="8" style="1" customWidth="1"/>
    <col min="29" max="29" width="6.7109375" style="1" customWidth="1"/>
    <col min="30" max="30" width="2.7109375" style="1" customWidth="1"/>
    <col min="31" max="31" width="5.42578125" style="1" customWidth="1"/>
    <col min="32" max="32" width="1.42578125" style="1" customWidth="1"/>
    <col min="33" max="33" width="4.28515625" style="1" customWidth="1"/>
    <col min="34" max="34" width="7.85546875" style="1" customWidth="1"/>
    <col min="35" max="35" width="6.7109375" style="1" customWidth="1"/>
    <col min="36" max="36" width="2.7109375" style="1" customWidth="1"/>
    <col min="37" max="37" width="4.7109375" style="1" customWidth="1"/>
    <col min="38" max="38" width="1.42578125" style="1" customWidth="1"/>
    <col min="39" max="39" width="4.28515625" style="1" customWidth="1"/>
    <col min="40" max="40" width="8" style="1" customWidth="1"/>
    <col min="41" max="41" width="6.7109375" style="1" customWidth="1"/>
    <col min="42" max="42" width="2.7109375" style="1" customWidth="1"/>
    <col min="43" max="43" width="4.7109375" style="1" customWidth="1"/>
    <col min="44" max="44" width="1.42578125" style="1" customWidth="1"/>
    <col min="45" max="45" width="4.28515625" style="1" customWidth="1"/>
    <col min="46" max="46" width="8" style="1" customWidth="1"/>
    <col min="47" max="47" width="6.7109375" style="1" customWidth="1"/>
    <col min="48" max="48" width="2.7109375" style="1" customWidth="1"/>
    <col min="49" max="49" width="4.7109375" style="1" customWidth="1"/>
    <col min="50" max="50" width="1.42578125" style="1" customWidth="1"/>
    <col min="51" max="51" width="4.28515625" style="1" customWidth="1"/>
    <col min="52" max="52" width="8" style="1" customWidth="1"/>
    <col min="53" max="53" width="6.7109375" style="1" customWidth="1"/>
    <col min="54" max="54" width="2.7109375" style="1" customWidth="1"/>
    <col min="55" max="16384" width="11.42578125" style="1"/>
  </cols>
  <sheetData>
    <row r="1" spans="1:33" ht="48" customHeight="1" x14ac:dyDescent="0.2">
      <c r="B1" s="13"/>
      <c r="C1" s="13"/>
      <c r="D1" s="13"/>
      <c r="E1" s="13"/>
      <c r="F1" s="13"/>
      <c r="G1" s="13"/>
      <c r="H1" s="13"/>
      <c r="I1" s="13"/>
      <c r="J1" s="13"/>
      <c r="K1" s="13"/>
      <c r="L1" s="13"/>
      <c r="M1" s="13"/>
      <c r="N1" s="13"/>
      <c r="O1" s="13"/>
      <c r="P1" s="13"/>
      <c r="Q1" s="13"/>
      <c r="R1" s="13"/>
      <c r="S1" s="13"/>
      <c r="T1" s="13"/>
      <c r="U1" s="13"/>
      <c r="V1" s="13"/>
      <c r="W1" s="13"/>
      <c r="X1" s="13"/>
      <c r="Y1" s="13"/>
      <c r="AA1" s="363"/>
      <c r="AB1" s="363"/>
      <c r="AC1" s="363"/>
      <c r="AD1" s="363"/>
      <c r="AE1" s="363"/>
    </row>
    <row r="2" spans="1:33" ht="18" customHeight="1" x14ac:dyDescent="0.2">
      <c r="B2" s="103"/>
      <c r="C2" s="103"/>
      <c r="D2" s="103"/>
      <c r="E2" s="103"/>
      <c r="F2" s="103"/>
      <c r="G2" s="103"/>
      <c r="H2" s="103"/>
      <c r="I2" s="103"/>
      <c r="J2" s="103"/>
      <c r="K2" s="103"/>
      <c r="L2" s="103"/>
      <c r="M2" s="103"/>
      <c r="N2" s="103"/>
      <c r="O2" s="103"/>
      <c r="P2" s="103"/>
      <c r="Q2" s="103"/>
      <c r="R2" s="13"/>
      <c r="S2" s="13"/>
      <c r="T2" s="13"/>
      <c r="U2" s="13"/>
      <c r="V2" s="13"/>
      <c r="W2" s="13"/>
      <c r="X2" s="13"/>
      <c r="Y2" s="13"/>
      <c r="AA2" s="406"/>
      <c r="AB2" s="406"/>
      <c r="AC2" s="406"/>
      <c r="AD2" s="406"/>
      <c r="AE2" s="406"/>
    </row>
    <row r="3" spans="1:33" ht="18" x14ac:dyDescent="0.25">
      <c r="B3" s="320" t="s">
        <v>0</v>
      </c>
      <c r="C3" s="320"/>
      <c r="D3" s="320"/>
      <c r="E3" s="320"/>
      <c r="F3" s="320"/>
      <c r="G3" s="320"/>
      <c r="H3" s="320"/>
      <c r="I3" s="320"/>
      <c r="J3" s="320"/>
      <c r="K3" s="320"/>
      <c r="L3" s="320"/>
      <c r="M3" s="320"/>
      <c r="N3" s="320"/>
      <c r="O3" s="320"/>
      <c r="P3" s="320"/>
      <c r="Q3" s="320"/>
      <c r="R3" s="320"/>
      <c r="S3" s="320"/>
      <c r="T3" s="320"/>
      <c r="U3" s="320"/>
      <c r="V3" s="320"/>
      <c r="W3" s="320"/>
      <c r="X3" s="320"/>
      <c r="Y3" s="320"/>
      <c r="AA3" s="406"/>
      <c r="AB3" s="406"/>
      <c r="AC3" s="406"/>
      <c r="AD3" s="406"/>
      <c r="AE3" s="406"/>
    </row>
    <row r="4" spans="1:33" x14ac:dyDescent="0.2">
      <c r="AA4" s="406"/>
      <c r="AB4" s="406"/>
      <c r="AC4" s="406"/>
      <c r="AD4" s="406"/>
      <c r="AE4" s="406"/>
    </row>
    <row r="5" spans="1:33" ht="50.25" customHeight="1" x14ac:dyDescent="0.2">
      <c r="B5" s="321" t="s">
        <v>100</v>
      </c>
      <c r="C5" s="321"/>
      <c r="D5" s="321"/>
      <c r="E5" s="321"/>
      <c r="F5" s="321"/>
      <c r="G5" s="321"/>
      <c r="H5" s="321"/>
      <c r="I5" s="321"/>
      <c r="J5" s="321"/>
      <c r="K5" s="321"/>
      <c r="L5" s="321"/>
      <c r="M5" s="321"/>
      <c r="N5" s="321"/>
      <c r="O5" s="321"/>
      <c r="P5" s="321"/>
      <c r="Q5" s="321"/>
      <c r="R5" s="321"/>
      <c r="S5" s="321"/>
      <c r="T5" s="321"/>
      <c r="U5" s="321"/>
      <c r="V5" s="321"/>
      <c r="W5" s="321"/>
      <c r="X5" s="321"/>
      <c r="Y5" s="321"/>
      <c r="Z5" s="15"/>
      <c r="AA5" s="407"/>
      <c r="AB5" s="407"/>
      <c r="AC5" s="407"/>
      <c r="AD5" s="407"/>
      <c r="AE5" s="407"/>
    </row>
    <row r="6" spans="1:33" ht="37.5" customHeight="1" x14ac:dyDescent="0.2">
      <c r="A6" s="294" t="s">
        <v>1</v>
      </c>
      <c r="B6" s="354" t="s">
        <v>105</v>
      </c>
      <c r="C6" s="354"/>
      <c r="D6" s="354"/>
      <c r="E6" s="354"/>
      <c r="F6" s="354"/>
      <c r="G6" s="354"/>
      <c r="H6" s="354"/>
      <c r="I6" s="354"/>
      <c r="J6" s="354"/>
      <c r="K6" s="354"/>
      <c r="L6" s="354"/>
      <c r="M6" s="354"/>
      <c r="N6" s="354"/>
      <c r="O6" s="354"/>
      <c r="P6" s="354"/>
      <c r="Q6" s="354"/>
      <c r="R6" s="354"/>
      <c r="S6" s="354"/>
      <c r="T6" s="354"/>
      <c r="U6" s="354"/>
      <c r="V6" s="354"/>
      <c r="W6" s="354"/>
      <c r="X6" s="354"/>
      <c r="Y6" s="354"/>
      <c r="AA6" s="79"/>
      <c r="AB6" s="79"/>
      <c r="AC6" s="79"/>
      <c r="AD6" s="79"/>
      <c r="AE6" s="79"/>
    </row>
    <row r="7" spans="1:33" ht="13.35" customHeight="1" x14ac:dyDescent="0.2">
      <c r="A7" s="210"/>
      <c r="B7" s="354"/>
      <c r="C7" s="354"/>
      <c r="D7" s="354"/>
      <c r="E7" s="354"/>
      <c r="F7" s="354"/>
      <c r="G7" s="354"/>
      <c r="H7" s="354"/>
      <c r="I7" s="354"/>
      <c r="J7" s="354"/>
      <c r="K7" s="354"/>
      <c r="L7" s="354"/>
      <c r="M7" s="354"/>
      <c r="N7" s="354"/>
      <c r="O7" s="354"/>
      <c r="P7" s="354"/>
      <c r="Q7" s="354"/>
      <c r="R7" s="354"/>
      <c r="S7" s="354"/>
      <c r="T7" s="354"/>
      <c r="U7" s="354"/>
      <c r="V7" s="354"/>
      <c r="W7" s="354"/>
      <c r="X7" s="354"/>
      <c r="Y7" s="354"/>
      <c r="AA7" s="79"/>
      <c r="AB7" s="79"/>
      <c r="AC7" s="79"/>
      <c r="AD7" s="79"/>
      <c r="AE7" s="79"/>
    </row>
    <row r="8" spans="1:33" ht="13.35" customHeight="1" x14ac:dyDescent="0.2">
      <c r="A8" s="210"/>
      <c r="B8" s="354"/>
      <c r="C8" s="354"/>
      <c r="D8" s="354"/>
      <c r="E8" s="354"/>
      <c r="F8" s="354"/>
      <c r="G8" s="354"/>
      <c r="H8" s="354"/>
      <c r="I8" s="354"/>
      <c r="J8" s="354"/>
      <c r="K8" s="354"/>
      <c r="L8" s="354"/>
      <c r="M8" s="354"/>
      <c r="N8" s="354"/>
      <c r="O8" s="354"/>
      <c r="P8" s="354"/>
      <c r="Q8" s="354"/>
      <c r="R8" s="354"/>
      <c r="S8" s="354"/>
      <c r="T8" s="354"/>
      <c r="U8" s="354"/>
      <c r="V8" s="354"/>
      <c r="W8" s="354"/>
      <c r="X8" s="354"/>
      <c r="Y8" s="354"/>
    </row>
    <row r="9" spans="1:33" ht="13.35" customHeight="1" x14ac:dyDescent="0.2">
      <c r="B9" s="425"/>
      <c r="C9" s="425"/>
      <c r="D9" s="425"/>
      <c r="E9" s="425"/>
      <c r="F9" s="425"/>
      <c r="G9" s="425"/>
      <c r="H9" s="425"/>
      <c r="I9" s="425"/>
      <c r="J9" s="425"/>
      <c r="K9" s="425"/>
      <c r="L9" s="425"/>
      <c r="M9" s="425"/>
      <c r="N9" s="425"/>
      <c r="O9" s="425"/>
      <c r="P9" s="425"/>
      <c r="Q9" s="425"/>
      <c r="R9" s="425"/>
      <c r="S9" s="425"/>
      <c r="T9" s="425"/>
      <c r="U9" s="425"/>
      <c r="V9" s="425"/>
      <c r="W9" s="425"/>
      <c r="X9" s="425"/>
      <c r="Y9" s="425"/>
    </row>
    <row r="10" spans="1:33" ht="9.9499999999999993" customHeight="1" x14ac:dyDescent="0.2">
      <c r="A10" s="296" t="s">
        <v>2</v>
      </c>
      <c r="B10" s="361" t="s">
        <v>107</v>
      </c>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AA10" s="433" t="s">
        <v>84</v>
      </c>
      <c r="AB10" s="434"/>
      <c r="AC10" s="434"/>
      <c r="AD10" s="434"/>
      <c r="AE10" s="435"/>
    </row>
    <row r="11" spans="1:33" ht="9.9499999999999993" customHeight="1" x14ac:dyDescent="0.2">
      <c r="A11" s="296"/>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17"/>
      <c r="AA11" s="436"/>
      <c r="AB11" s="437"/>
      <c r="AC11" s="437"/>
      <c r="AD11" s="437"/>
      <c r="AE11" s="438"/>
    </row>
    <row r="12" spans="1:33" ht="9.9499999999999993" customHeight="1" x14ac:dyDescent="0.2">
      <c r="A12" s="204"/>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17"/>
      <c r="AA12" s="436"/>
      <c r="AB12" s="437"/>
      <c r="AC12" s="437"/>
      <c r="AD12" s="437"/>
      <c r="AE12" s="438"/>
    </row>
    <row r="13" spans="1:33" ht="9.9499999999999993" customHeight="1" x14ac:dyDescent="0.2">
      <c r="A13" s="204"/>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17"/>
      <c r="AA13" s="301" t="s">
        <v>85</v>
      </c>
      <c r="AB13" s="299"/>
      <c r="AD13" s="22" t="s">
        <v>95</v>
      </c>
      <c r="AE13" s="108">
        <v>1</v>
      </c>
    </row>
    <row r="14" spans="1:33" s="67" customFormat="1" ht="9.9499999999999993" customHeight="1" x14ac:dyDescent="0.2">
      <c r="A14" s="295"/>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154"/>
      <c r="AA14" s="301" t="s">
        <v>86</v>
      </c>
      <c r="AB14" s="299"/>
      <c r="AD14" s="22" t="s">
        <v>95</v>
      </c>
      <c r="AE14" s="109">
        <v>1.2</v>
      </c>
      <c r="AF14" s="1"/>
      <c r="AG14" s="1"/>
    </row>
    <row r="15" spans="1:33" ht="9.9499999999999993" customHeight="1" x14ac:dyDescent="0.2">
      <c r="A15" s="137"/>
      <c r="B15" s="355" t="s">
        <v>109</v>
      </c>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154"/>
      <c r="AA15" s="302" t="s">
        <v>87</v>
      </c>
      <c r="AB15" s="300"/>
      <c r="AC15" s="6"/>
      <c r="AD15" s="112" t="s">
        <v>95</v>
      </c>
      <c r="AE15" s="113">
        <v>1.3</v>
      </c>
    </row>
    <row r="16" spans="1:33" ht="9.9499999999999993" customHeight="1" x14ac:dyDescent="0.2">
      <c r="A16" s="14"/>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154"/>
    </row>
    <row r="17" spans="1:55" ht="9.9499999999999993" customHeight="1" x14ac:dyDescent="0.2">
      <c r="A17" s="136"/>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154"/>
    </row>
    <row r="18" spans="1:55" ht="9.9499999999999993" customHeight="1" thickBot="1" x14ac:dyDescent="0.25">
      <c r="A18" s="208"/>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154"/>
    </row>
    <row r="19" spans="1:55" ht="9.9499999999999993" hidden="1" customHeight="1" x14ac:dyDescent="0.2">
      <c r="A19" s="208"/>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154"/>
    </row>
    <row r="20" spans="1:55" ht="9.9499999999999993" hidden="1" customHeight="1" x14ac:dyDescent="0.2">
      <c r="A20" s="208"/>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154"/>
    </row>
    <row r="21" spans="1:55" ht="15" hidden="1" customHeight="1" thickBot="1" x14ac:dyDescent="0.25">
      <c r="A21" s="67"/>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AA21" s="138"/>
      <c r="AB21" s="135"/>
      <c r="AC21" s="298"/>
      <c r="AD21" s="298"/>
      <c r="AE21" s="138"/>
    </row>
    <row r="22" spans="1:55" ht="12.75" thickTop="1" x14ac:dyDescent="0.2">
      <c r="A22" s="4"/>
      <c r="B22" s="167"/>
      <c r="D22" s="370" t="s">
        <v>11</v>
      </c>
      <c r="E22" s="371"/>
      <c r="F22" s="371"/>
      <c r="G22" s="371"/>
      <c r="H22" s="371"/>
      <c r="I22" s="371"/>
      <c r="J22" s="371"/>
      <c r="K22" s="371"/>
      <c r="L22" s="371"/>
      <c r="M22" s="371"/>
      <c r="N22" s="439"/>
      <c r="P22" s="114"/>
      <c r="Q22" s="115"/>
      <c r="R22" s="67"/>
      <c r="S22" s="67"/>
      <c r="T22" s="67"/>
      <c r="U22" s="67"/>
      <c r="V22" s="67"/>
      <c r="W22" s="67"/>
      <c r="AA22" s="4"/>
      <c r="AB22" s="4"/>
    </row>
    <row r="23" spans="1:55" ht="12" customHeight="1" thickBot="1" x14ac:dyDescent="0.25">
      <c r="A23" s="4"/>
      <c r="B23" s="167"/>
      <c r="D23" s="423" t="s">
        <v>12</v>
      </c>
      <c r="E23" s="424"/>
      <c r="F23" s="424"/>
      <c r="G23" s="424"/>
      <c r="H23" s="424"/>
      <c r="I23" s="366">
        <f>($Q$25*$Q$27*$R$32)+($W$25*$W$27*$X$32)+($AC$25*$AC$27*$AD$32)+($AI$25*$AI$27*$AJ$32)+($AO$25*$AO$27*$AP$32)+($AU$25*$AU$27*$AV$32)+($BA$25*$BA$27*$BB$32)</f>
        <v>2880</v>
      </c>
      <c r="J23" s="366"/>
      <c r="K23" s="366"/>
      <c r="L23" s="366"/>
      <c r="M23" s="366"/>
      <c r="N23" s="426"/>
      <c r="O23" s="35" t="s">
        <v>4</v>
      </c>
      <c r="P23" s="8"/>
      <c r="Q23" s="8"/>
      <c r="R23" s="8"/>
      <c r="V23" s="10"/>
      <c r="W23" s="10"/>
      <c r="X23" s="10"/>
      <c r="AA23" s="4"/>
      <c r="AB23" s="8"/>
    </row>
    <row r="24" spans="1:55" ht="6.95" customHeight="1" thickTop="1" thickBot="1" x14ac:dyDescent="0.25">
      <c r="A24" s="4"/>
      <c r="B24" s="167"/>
      <c r="C24" s="4"/>
      <c r="N24" s="4"/>
      <c r="O24" s="4"/>
      <c r="P24" s="12"/>
      <c r="Q24" s="116"/>
      <c r="R24" s="117"/>
      <c r="T24" s="4"/>
      <c r="U24" s="4"/>
      <c r="V24" s="12"/>
      <c r="W24" s="116"/>
      <c r="X24" s="117"/>
      <c r="Y24" s="4"/>
      <c r="Z24" s="4"/>
      <c r="AA24" s="4"/>
      <c r="AB24" s="12"/>
      <c r="AC24" s="116"/>
      <c r="AD24" s="117"/>
    </row>
    <row r="25" spans="1:55" ht="15" customHeight="1" thickBot="1" x14ac:dyDescent="0.25">
      <c r="A25" s="212">
        <v>1</v>
      </c>
      <c r="B25" s="167"/>
      <c r="C25" s="118"/>
      <c r="D25" s="52"/>
      <c r="E25" s="53"/>
      <c r="F25" s="53"/>
      <c r="G25" s="53"/>
      <c r="H25" s="53"/>
      <c r="I25" s="53"/>
      <c r="J25" s="53"/>
      <c r="K25" s="53"/>
      <c r="L25" s="290"/>
      <c r="M25" s="316"/>
      <c r="N25" s="4"/>
      <c r="O25" s="119"/>
      <c r="P25" s="125" t="s">
        <v>97</v>
      </c>
      <c r="Q25" s="205">
        <v>660</v>
      </c>
      <c r="R25" s="303" t="s">
        <v>4</v>
      </c>
      <c r="S25" s="220"/>
      <c r="T25" s="4"/>
      <c r="U25" s="119"/>
      <c r="V25" s="125" t="s">
        <v>97</v>
      </c>
      <c r="W25" s="205">
        <v>960</v>
      </c>
      <c r="X25" s="303" t="s">
        <v>4</v>
      </c>
      <c r="Y25" s="220"/>
      <c r="Z25" s="4"/>
      <c r="AA25" s="119"/>
      <c r="AB25" s="125" t="s">
        <v>97</v>
      </c>
      <c r="AC25" s="205">
        <v>1260</v>
      </c>
      <c r="AD25" s="303" t="s">
        <v>4</v>
      </c>
      <c r="AE25" s="220"/>
      <c r="AF25" s="4"/>
      <c r="AG25" s="119"/>
      <c r="AH25" s="125" t="s">
        <v>97</v>
      </c>
      <c r="AI25" s="283"/>
      <c r="AJ25" s="303" t="s">
        <v>4</v>
      </c>
      <c r="AK25" s="220"/>
      <c r="AL25" s="4"/>
      <c r="AM25" s="119"/>
      <c r="AN25" s="125" t="s">
        <v>97</v>
      </c>
      <c r="AO25" s="283"/>
      <c r="AP25" s="303" t="s">
        <v>4</v>
      </c>
      <c r="AQ25" s="220"/>
      <c r="AR25" s="4"/>
      <c r="AS25" s="119"/>
      <c r="AT25" s="125" t="s">
        <v>97</v>
      </c>
      <c r="AU25" s="283"/>
      <c r="AV25" s="303" t="s">
        <v>4</v>
      </c>
      <c r="AW25" s="220"/>
      <c r="AX25" s="4"/>
      <c r="AY25" s="119"/>
      <c r="AZ25" s="125" t="s">
        <v>97</v>
      </c>
      <c r="BA25" s="283"/>
      <c r="BB25" s="303" t="s">
        <v>4</v>
      </c>
      <c r="BC25" s="220"/>
    </row>
    <row r="26" spans="1:55" ht="6.95" customHeight="1" thickBot="1" x14ac:dyDescent="0.25">
      <c r="A26" s="114"/>
      <c r="B26" s="167"/>
      <c r="C26" s="120"/>
      <c r="D26" s="121"/>
      <c r="E26" s="122"/>
      <c r="F26" s="122"/>
      <c r="G26" s="122"/>
      <c r="H26" s="123"/>
      <c r="I26" s="122"/>
      <c r="J26" s="123"/>
      <c r="K26" s="4"/>
      <c r="L26" s="55"/>
      <c r="M26" s="317"/>
      <c r="N26" s="4"/>
      <c r="O26" s="4"/>
      <c r="P26" s="124"/>
      <c r="Q26" s="8"/>
      <c r="R26" s="8"/>
      <c r="S26" s="220"/>
      <c r="T26" s="4"/>
      <c r="U26" s="4"/>
      <c r="V26" s="124"/>
      <c r="W26" s="8"/>
      <c r="X26" s="8"/>
      <c r="Y26" s="220"/>
      <c r="Z26" s="4"/>
      <c r="AA26" s="4"/>
      <c r="AB26" s="124"/>
      <c r="AC26" s="8"/>
      <c r="AD26" s="8"/>
      <c r="AE26" s="220"/>
      <c r="AF26" s="4"/>
      <c r="AG26" s="4"/>
      <c r="AH26" s="124"/>
      <c r="AI26" s="8"/>
      <c r="AJ26" s="8"/>
      <c r="AK26" s="220"/>
      <c r="AL26" s="4"/>
      <c r="AM26" s="4"/>
      <c r="AN26" s="124"/>
      <c r="AO26" s="8"/>
      <c r="AP26" s="8"/>
      <c r="AQ26" s="220"/>
      <c r="AR26" s="4"/>
      <c r="AS26" s="4"/>
      <c r="AT26" s="124"/>
      <c r="AU26" s="8"/>
      <c r="AV26" s="8"/>
      <c r="AW26" s="220"/>
      <c r="AX26" s="4"/>
      <c r="AY26" s="4"/>
      <c r="AZ26" s="124"/>
      <c r="BA26" s="8"/>
      <c r="BB26" s="8"/>
      <c r="BC26" s="220"/>
    </row>
    <row r="27" spans="1:55" ht="15" customHeight="1" thickBot="1" x14ac:dyDescent="0.25">
      <c r="A27" s="114"/>
      <c r="B27" s="167"/>
      <c r="C27" s="23"/>
      <c r="D27" s="3"/>
      <c r="E27" s="4"/>
      <c r="F27" s="4"/>
      <c r="G27" s="4"/>
      <c r="H27" s="55"/>
      <c r="I27" s="4"/>
      <c r="J27" s="55"/>
      <c r="K27" s="27"/>
      <c r="L27" s="4"/>
      <c r="M27" s="317"/>
      <c r="N27" s="4"/>
      <c r="O27" s="119"/>
      <c r="P27" s="125" t="s">
        <v>88</v>
      </c>
      <c r="Q27" s="315">
        <v>1</v>
      </c>
      <c r="R27" s="29"/>
      <c r="S27" s="220"/>
      <c r="T27" s="4"/>
      <c r="U27" s="119"/>
      <c r="V27" s="125" t="s">
        <v>88</v>
      </c>
      <c r="W27" s="315">
        <v>1</v>
      </c>
      <c r="X27" s="29"/>
      <c r="Y27" s="220"/>
      <c r="Z27" s="4"/>
      <c r="AA27" s="119"/>
      <c r="AB27" s="125" t="s">
        <v>88</v>
      </c>
      <c r="AC27" s="315">
        <v>1</v>
      </c>
      <c r="AD27" s="29"/>
      <c r="AE27" s="220"/>
      <c r="AF27" s="4"/>
      <c r="AG27" s="119"/>
      <c r="AH27" s="125" t="s">
        <v>88</v>
      </c>
      <c r="AI27" s="315"/>
      <c r="AJ27" s="29"/>
      <c r="AK27" s="220"/>
      <c r="AL27" s="4"/>
      <c r="AM27" s="119"/>
      <c r="AN27" s="125" t="s">
        <v>88</v>
      </c>
      <c r="AO27" s="315"/>
      <c r="AP27" s="29"/>
      <c r="AQ27" s="220"/>
      <c r="AR27" s="4"/>
      <c r="AS27" s="119"/>
      <c r="AT27" s="125" t="s">
        <v>88</v>
      </c>
      <c r="AU27" s="315"/>
      <c r="AV27" s="29"/>
      <c r="AW27" s="220"/>
      <c r="AX27" s="4"/>
      <c r="AY27" s="119"/>
      <c r="AZ27" s="125" t="s">
        <v>88</v>
      </c>
      <c r="BA27" s="315"/>
      <c r="BB27" s="29"/>
      <c r="BC27" s="220"/>
    </row>
    <row r="28" spans="1:55" ht="6.95" customHeight="1" thickBot="1" x14ac:dyDescent="0.25">
      <c r="A28" s="114"/>
      <c r="B28" s="197"/>
      <c r="C28" s="193"/>
      <c r="D28" s="198"/>
      <c r="E28" s="193"/>
      <c r="F28" s="191"/>
      <c r="G28" s="193"/>
      <c r="H28" s="199"/>
      <c r="I28" s="218"/>
      <c r="J28" s="191"/>
      <c r="K28" s="27"/>
      <c r="L28" s="4"/>
      <c r="M28" s="317"/>
      <c r="N28" s="4"/>
      <c r="O28" s="4"/>
      <c r="P28" s="124"/>
      <c r="Q28" s="8"/>
      <c r="R28" s="8"/>
      <c r="S28" s="220"/>
      <c r="T28" s="4"/>
      <c r="U28" s="4"/>
      <c r="V28" s="124"/>
      <c r="W28" s="8"/>
      <c r="X28" s="8"/>
      <c r="Y28" s="220"/>
      <c r="Z28" s="4"/>
      <c r="AA28" s="4"/>
      <c r="AB28" s="124"/>
      <c r="AC28" s="8"/>
      <c r="AD28" s="8"/>
      <c r="AE28" s="220"/>
      <c r="AF28" s="4"/>
      <c r="AG28" s="4"/>
      <c r="AH28" s="124"/>
      <c r="AI28" s="8"/>
      <c r="AJ28" s="8"/>
      <c r="AK28" s="220"/>
      <c r="AL28" s="4"/>
      <c r="AM28" s="4"/>
      <c r="AN28" s="124"/>
      <c r="AO28" s="8"/>
      <c r="AP28" s="8"/>
      <c r="AQ28" s="220"/>
      <c r="AR28" s="4"/>
      <c r="AS28" s="4"/>
      <c r="AT28" s="124"/>
      <c r="AU28" s="8"/>
      <c r="AV28" s="8"/>
      <c r="AW28" s="220"/>
      <c r="AX28" s="4"/>
      <c r="AY28" s="4"/>
      <c r="AZ28" s="124"/>
      <c r="BA28" s="8"/>
      <c r="BB28" s="8"/>
      <c r="BC28" s="220"/>
    </row>
    <row r="29" spans="1:55" ht="15" customHeight="1" thickBot="1" x14ac:dyDescent="0.25">
      <c r="A29" s="114"/>
      <c r="B29" s="167"/>
      <c r="C29" s="4"/>
      <c r="D29" s="3"/>
      <c r="E29" s="4"/>
      <c r="F29" s="192"/>
      <c r="G29" s="4"/>
      <c r="H29" s="200"/>
      <c r="I29" s="27"/>
      <c r="J29" s="192"/>
      <c r="K29" s="27"/>
      <c r="L29" s="4"/>
      <c r="M29" s="317"/>
      <c r="N29" s="4"/>
      <c r="O29" s="119"/>
      <c r="P29" s="125"/>
      <c r="Q29" s="139"/>
      <c r="R29" s="129"/>
      <c r="S29" s="220"/>
      <c r="T29" s="4"/>
      <c r="U29" s="119"/>
      <c r="V29" s="125"/>
      <c r="W29" s="126"/>
      <c r="X29" s="129"/>
      <c r="Y29" s="220"/>
      <c r="Z29" s="4"/>
      <c r="AA29" s="119"/>
      <c r="AB29" s="125"/>
      <c r="AC29" s="126"/>
      <c r="AD29" s="129"/>
      <c r="AE29" s="220"/>
      <c r="AF29" s="4"/>
      <c r="AG29" s="119"/>
      <c r="AH29" s="125"/>
      <c r="AI29" s="126"/>
      <c r="AJ29" s="129"/>
      <c r="AK29" s="220"/>
      <c r="AL29" s="4"/>
      <c r="AM29" s="119"/>
      <c r="AN29" s="125"/>
      <c r="AO29" s="126"/>
      <c r="AP29" s="129"/>
      <c r="AQ29" s="220"/>
      <c r="AR29" s="4"/>
      <c r="AS29" s="119"/>
      <c r="AT29" s="125"/>
      <c r="AU29" s="126"/>
      <c r="AV29" s="129"/>
      <c r="AW29" s="220"/>
      <c r="AX29" s="4"/>
      <c r="AY29" s="119"/>
      <c r="AZ29" s="125"/>
      <c r="BA29" s="126"/>
      <c r="BB29" s="129"/>
      <c r="BC29" s="220"/>
    </row>
    <row r="30" spans="1:55" ht="6.95" customHeight="1" thickBot="1" x14ac:dyDescent="0.25">
      <c r="A30" s="114"/>
      <c r="B30" s="167"/>
      <c r="C30" s="4"/>
      <c r="D30" s="3"/>
      <c r="F30" s="192"/>
      <c r="G30" s="4"/>
      <c r="H30" s="201"/>
      <c r="I30" s="59"/>
      <c r="J30" s="201"/>
      <c r="K30" s="59"/>
      <c r="L30" s="51"/>
      <c r="M30" s="318"/>
      <c r="N30" s="58"/>
      <c r="O30" s="127"/>
      <c r="P30" s="128"/>
      <c r="Q30" s="312"/>
      <c r="R30" s="313"/>
      <c r="S30" s="304"/>
      <c r="T30" s="58"/>
      <c r="U30" s="58"/>
      <c r="V30" s="124"/>
      <c r="W30" s="312"/>
      <c r="X30" s="313"/>
      <c r="Y30" s="304"/>
      <c r="Z30" s="58"/>
      <c r="AA30" s="127"/>
      <c r="AB30" s="128"/>
      <c r="AC30" s="312"/>
      <c r="AD30" s="313"/>
      <c r="AE30" s="304"/>
      <c r="AF30" s="58"/>
      <c r="AG30" s="127"/>
      <c r="AH30" s="128"/>
      <c r="AI30" s="312"/>
      <c r="AJ30" s="313"/>
      <c r="AK30" s="304"/>
      <c r="AL30" s="58"/>
      <c r="AM30" s="127"/>
      <c r="AN30" s="128"/>
      <c r="AO30" s="312"/>
      <c r="AP30" s="313"/>
      <c r="AQ30" s="304"/>
      <c r="AR30" s="58"/>
      <c r="AS30" s="127"/>
      <c r="AT30" s="128"/>
      <c r="AU30" s="312"/>
      <c r="AV30" s="313"/>
      <c r="AW30" s="304"/>
      <c r="AX30" s="58"/>
      <c r="AY30" s="127"/>
      <c r="AZ30" s="128"/>
      <c r="BA30" s="312"/>
      <c r="BB30" s="8"/>
      <c r="BC30" s="220"/>
    </row>
    <row r="31" spans="1:55" ht="15" customHeight="1" thickBot="1" x14ac:dyDescent="0.25">
      <c r="A31" s="114"/>
      <c r="B31" s="167"/>
      <c r="C31" s="4"/>
      <c r="D31" s="5"/>
      <c r="E31" s="6"/>
      <c r="F31" s="202"/>
      <c r="G31" s="221"/>
      <c r="H31" s="308"/>
      <c r="I31" s="221"/>
      <c r="J31" s="308"/>
      <c r="K31" s="221"/>
      <c r="L31" s="221"/>
      <c r="M31" s="319"/>
      <c r="N31" s="221"/>
      <c r="O31" s="309"/>
      <c r="P31" s="310" t="s">
        <v>89</v>
      </c>
      <c r="Q31" s="314">
        <f>(Q$25*Q$27)/(1.163*60*$W$45)</f>
        <v>1.3511853580641198</v>
      </c>
      <c r="R31" s="310" t="s">
        <v>36</v>
      </c>
      <c r="S31" s="163"/>
      <c r="T31" s="221"/>
      <c r="U31" s="309"/>
      <c r="V31" s="310" t="s">
        <v>89</v>
      </c>
      <c r="W31" s="287">
        <f>(W$25*W$27)/(1.163*60*$W$45)</f>
        <v>1.9653605208205378</v>
      </c>
      <c r="X31" s="310" t="s">
        <v>36</v>
      </c>
      <c r="Y31" s="163"/>
      <c r="Z31" s="221"/>
      <c r="AA31" s="309"/>
      <c r="AB31" s="310" t="s">
        <v>90</v>
      </c>
      <c r="AC31" s="287">
        <f>(AC$25*AC$27)/(1.163*60*$W$45)</f>
        <v>2.5795356835769558</v>
      </c>
      <c r="AD31" s="310" t="s">
        <v>36</v>
      </c>
      <c r="AE31" s="163"/>
      <c r="AF31" s="221"/>
      <c r="AG31" s="309"/>
      <c r="AH31" s="310" t="s">
        <v>90</v>
      </c>
      <c r="AI31" s="287">
        <f>(AI$25*AI$27)/(1.163*60*$W$45)</f>
        <v>0</v>
      </c>
      <c r="AJ31" s="310" t="s">
        <v>36</v>
      </c>
      <c r="AK31" s="163"/>
      <c r="AL31" s="221"/>
      <c r="AM31" s="309"/>
      <c r="AN31" s="310" t="s">
        <v>90</v>
      </c>
      <c r="AO31" s="287">
        <f>(AO$25*AO$27)/(1.163*60*$W$45)</f>
        <v>0</v>
      </c>
      <c r="AP31" s="310" t="s">
        <v>36</v>
      </c>
      <c r="AQ31" s="163"/>
      <c r="AR31" s="221"/>
      <c r="AS31" s="309"/>
      <c r="AT31" s="310" t="s">
        <v>90</v>
      </c>
      <c r="AU31" s="287">
        <f>(AU$25*AU$27)/(1.163*60*$W$45)</f>
        <v>0</v>
      </c>
      <c r="AV31" s="310" t="s">
        <v>36</v>
      </c>
      <c r="AW31" s="163"/>
      <c r="AX31" s="221"/>
      <c r="AY31" s="309"/>
      <c r="AZ31" s="310" t="s">
        <v>90</v>
      </c>
      <c r="BA31" s="287">
        <f>(BA$25*BA$27)/(1.163*60*$W$45)</f>
        <v>0</v>
      </c>
      <c r="BB31" s="311" t="s">
        <v>36</v>
      </c>
      <c r="BC31" s="220"/>
    </row>
    <row r="32" spans="1:55" ht="15" customHeight="1" thickBot="1" x14ac:dyDescent="0.25">
      <c r="A32" s="4"/>
      <c r="B32" s="167"/>
      <c r="C32" s="4"/>
      <c r="P32" s="156" t="s">
        <v>91</v>
      </c>
      <c r="Q32" s="133"/>
      <c r="R32" s="274">
        <v>1</v>
      </c>
      <c r="V32" s="156" t="s">
        <v>91</v>
      </c>
      <c r="W32" s="133"/>
      <c r="X32" s="274">
        <v>1</v>
      </c>
      <c r="AB32" s="156" t="s">
        <v>91</v>
      </c>
      <c r="AC32" s="133"/>
      <c r="AD32" s="274">
        <v>1</v>
      </c>
      <c r="AH32" s="156" t="s">
        <v>91</v>
      </c>
      <c r="AI32" s="133"/>
      <c r="AJ32" s="274">
        <v>1</v>
      </c>
      <c r="AN32" s="156" t="s">
        <v>91</v>
      </c>
      <c r="AO32" s="133"/>
      <c r="AP32" s="274">
        <v>1</v>
      </c>
      <c r="AT32" s="156" t="s">
        <v>91</v>
      </c>
      <c r="AU32" s="133"/>
      <c r="AV32" s="274">
        <v>1</v>
      </c>
      <c r="AZ32" s="156" t="s">
        <v>91</v>
      </c>
      <c r="BA32" s="133"/>
      <c r="BB32" s="274">
        <v>1</v>
      </c>
    </row>
    <row r="33" spans="1:55" ht="12" customHeight="1" thickTop="1" x14ac:dyDescent="0.2">
      <c r="A33" s="4"/>
      <c r="B33" s="167"/>
      <c r="C33" s="4"/>
      <c r="D33" s="370" t="s">
        <v>11</v>
      </c>
      <c r="E33" s="371"/>
      <c r="F33" s="371"/>
      <c r="G33" s="371"/>
      <c r="H33" s="371"/>
      <c r="I33" s="371"/>
      <c r="J33" s="371"/>
      <c r="K33" s="371"/>
      <c r="L33" s="371"/>
      <c r="M33" s="371"/>
      <c r="N33" s="439"/>
    </row>
    <row r="34" spans="1:55" ht="12" customHeight="1" thickBot="1" x14ac:dyDescent="0.25">
      <c r="A34" s="4"/>
      <c r="B34" s="167"/>
      <c r="D34" s="423" t="s">
        <v>12</v>
      </c>
      <c r="E34" s="424"/>
      <c r="F34" s="424"/>
      <c r="G34" s="424"/>
      <c r="H34" s="424"/>
      <c r="I34" s="366">
        <f>($Q$36*$Q$38*$R$43)+($W$36*$W$38*$X$43)+($AC$36*$AC$38*$AD$43)+($AI$36*$AI$38*$AJ$43)+($AO$36*$AO$38*$AP$43)+($AU$36*$AU$38*$AV$43)+($BA$36*$BA$38*$BB$43)</f>
        <v>4050</v>
      </c>
      <c r="J34" s="366"/>
      <c r="K34" s="366"/>
      <c r="L34" s="366"/>
      <c r="M34" s="366"/>
      <c r="N34" s="426"/>
      <c r="O34" s="35" t="s">
        <v>4</v>
      </c>
      <c r="P34" s="8"/>
      <c r="Q34" s="8"/>
      <c r="R34" s="8"/>
      <c r="S34" s="4"/>
      <c r="T34" s="4"/>
      <c r="U34" s="4"/>
      <c r="V34" s="8"/>
      <c r="W34" s="8"/>
      <c r="X34" s="8"/>
      <c r="Y34" s="4"/>
      <c r="Z34" s="4"/>
      <c r="AA34" s="4"/>
      <c r="AB34" s="8"/>
      <c r="AC34" s="8"/>
      <c r="AD34" s="8"/>
      <c r="AF34" s="129"/>
    </row>
    <row r="35" spans="1:55" ht="6.95" customHeight="1" thickTop="1" thickBot="1" x14ac:dyDescent="0.25">
      <c r="A35" s="4"/>
      <c r="B35" s="167"/>
      <c r="C35" s="4"/>
      <c r="N35" s="4"/>
      <c r="O35" s="4"/>
      <c r="P35" s="12"/>
      <c r="Q35" s="116"/>
      <c r="R35" s="117"/>
      <c r="S35" s="4"/>
      <c r="T35" s="4"/>
      <c r="U35" s="4"/>
      <c r="V35" s="12"/>
      <c r="W35" s="116"/>
      <c r="X35" s="117"/>
      <c r="Y35" s="4"/>
      <c r="Z35" s="4"/>
      <c r="AA35" s="4"/>
      <c r="AB35" s="12"/>
      <c r="AC35" s="116"/>
      <c r="AD35" s="117"/>
    </row>
    <row r="36" spans="1:55" ht="15" customHeight="1" thickBot="1" x14ac:dyDescent="0.25">
      <c r="A36" s="212">
        <v>1</v>
      </c>
      <c r="B36" s="167"/>
      <c r="C36" s="51"/>
      <c r="D36" s="52"/>
      <c r="E36" s="53"/>
      <c r="F36" s="53"/>
      <c r="G36" s="53"/>
      <c r="H36" s="53"/>
      <c r="I36" s="53"/>
      <c r="J36" s="53"/>
      <c r="K36" s="53"/>
      <c r="L36" s="290"/>
      <c r="M36" s="2"/>
      <c r="N36" s="4"/>
      <c r="O36" s="119"/>
      <c r="P36" s="125" t="s">
        <v>97</v>
      </c>
      <c r="Q36" s="205">
        <v>1950</v>
      </c>
      <c r="R36" s="303" t="s">
        <v>4</v>
      </c>
      <c r="S36" s="220"/>
      <c r="T36" s="4"/>
      <c r="U36" s="119"/>
      <c r="V36" s="125" t="s">
        <v>97</v>
      </c>
      <c r="W36" s="205">
        <v>1200</v>
      </c>
      <c r="X36" s="303" t="s">
        <v>4</v>
      </c>
      <c r="Y36" s="220"/>
      <c r="Z36" s="4"/>
      <c r="AA36" s="119"/>
      <c r="AB36" s="125" t="s">
        <v>97</v>
      </c>
      <c r="AC36" s="205">
        <v>900</v>
      </c>
      <c r="AD36" s="303" t="s">
        <v>4</v>
      </c>
      <c r="AE36" s="220"/>
      <c r="AF36" s="4"/>
      <c r="AG36" s="119"/>
      <c r="AH36" s="125" t="s">
        <v>97</v>
      </c>
      <c r="AI36" s="283"/>
      <c r="AJ36" s="303" t="s">
        <v>4</v>
      </c>
      <c r="AK36" s="220"/>
      <c r="AL36" s="4"/>
      <c r="AM36" s="119"/>
      <c r="AN36" s="125" t="s">
        <v>97</v>
      </c>
      <c r="AO36" s="283"/>
      <c r="AP36" s="303" t="s">
        <v>4</v>
      </c>
      <c r="AQ36" s="220"/>
      <c r="AR36" s="4"/>
      <c r="AS36" s="119"/>
      <c r="AT36" s="125" t="s">
        <v>97</v>
      </c>
      <c r="AU36" s="283"/>
      <c r="AV36" s="303" t="s">
        <v>4</v>
      </c>
      <c r="AW36" s="220"/>
      <c r="AX36" s="4"/>
      <c r="AY36" s="119"/>
      <c r="AZ36" s="125" t="s">
        <v>97</v>
      </c>
      <c r="BA36" s="283"/>
      <c r="BB36" s="303" t="s">
        <v>4</v>
      </c>
      <c r="BC36" s="220"/>
    </row>
    <row r="37" spans="1:55" ht="6.95" customHeight="1" thickBot="1" x14ac:dyDescent="0.25">
      <c r="A37" s="114"/>
      <c r="B37" s="167"/>
      <c r="C37" s="4"/>
      <c r="D37" s="3"/>
      <c r="E37" s="4"/>
      <c r="F37" s="4"/>
      <c r="G37" s="49"/>
      <c r="H37" s="4"/>
      <c r="I37" s="49"/>
      <c r="J37" s="4"/>
      <c r="K37" s="49"/>
      <c r="L37" s="4"/>
      <c r="M37" s="23"/>
      <c r="N37" s="4"/>
      <c r="O37" s="4"/>
      <c r="P37" s="124"/>
      <c r="Q37" s="8"/>
      <c r="R37" s="8"/>
      <c r="S37" s="220"/>
      <c r="T37" s="4"/>
      <c r="U37" s="4"/>
      <c r="V37" s="128"/>
      <c r="W37" s="8"/>
      <c r="X37" s="8"/>
      <c r="Y37" s="220"/>
      <c r="Z37" s="4"/>
      <c r="AA37" s="4"/>
      <c r="AB37" s="128"/>
      <c r="AC37" s="8"/>
      <c r="AD37" s="8"/>
      <c r="AE37" s="220"/>
      <c r="AF37" s="4"/>
      <c r="AG37" s="4"/>
      <c r="AH37" s="128"/>
      <c r="AI37" s="8"/>
      <c r="AJ37" s="8"/>
      <c r="AK37" s="220"/>
      <c r="AL37" s="4"/>
      <c r="AM37" s="4"/>
      <c r="AN37" s="128"/>
      <c r="AO37" s="8"/>
      <c r="AP37" s="8"/>
      <c r="AQ37" s="220"/>
      <c r="AR37" s="4"/>
      <c r="AS37" s="4"/>
      <c r="AT37" s="128"/>
      <c r="AU37" s="8"/>
      <c r="AV37" s="8"/>
      <c r="AW37" s="220"/>
      <c r="AX37" s="4"/>
      <c r="AY37" s="4"/>
      <c r="AZ37" s="128"/>
      <c r="BA37" s="8"/>
      <c r="BB37" s="8"/>
      <c r="BC37" s="220"/>
    </row>
    <row r="38" spans="1:55" ht="15" customHeight="1" thickBot="1" x14ac:dyDescent="0.25">
      <c r="A38" s="114"/>
      <c r="B38" s="167"/>
      <c r="C38" s="56"/>
      <c r="D38" s="3"/>
      <c r="E38" s="4"/>
      <c r="F38" s="4"/>
      <c r="G38" s="27"/>
      <c r="H38" s="4"/>
      <c r="I38" s="27"/>
      <c r="J38" s="4"/>
      <c r="K38" s="27"/>
      <c r="L38" s="4"/>
      <c r="M38" s="23"/>
      <c r="N38" s="4"/>
      <c r="O38" s="119"/>
      <c r="P38" s="125" t="s">
        <v>88</v>
      </c>
      <c r="Q38" s="315">
        <v>1</v>
      </c>
      <c r="R38" s="29"/>
      <c r="S38" s="220"/>
      <c r="T38" s="4"/>
      <c r="U38" s="119"/>
      <c r="V38" s="125" t="s">
        <v>88</v>
      </c>
      <c r="W38" s="315">
        <v>1</v>
      </c>
      <c r="X38" s="29"/>
      <c r="Y38" s="220"/>
      <c r="Z38" s="4"/>
      <c r="AA38" s="119"/>
      <c r="AB38" s="125" t="s">
        <v>88</v>
      </c>
      <c r="AC38" s="315">
        <v>1</v>
      </c>
      <c r="AD38" s="29"/>
      <c r="AE38" s="220"/>
      <c r="AF38" s="4"/>
      <c r="AG38" s="119"/>
      <c r="AH38" s="125" t="s">
        <v>88</v>
      </c>
      <c r="AI38" s="315"/>
      <c r="AJ38" s="29"/>
      <c r="AK38" s="220"/>
      <c r="AL38" s="4"/>
      <c r="AM38" s="119"/>
      <c r="AN38" s="125" t="s">
        <v>88</v>
      </c>
      <c r="AO38" s="315"/>
      <c r="AP38" s="29"/>
      <c r="AQ38" s="220"/>
      <c r="AR38" s="4"/>
      <c r="AS38" s="119"/>
      <c r="AT38" s="125" t="s">
        <v>88</v>
      </c>
      <c r="AU38" s="315"/>
      <c r="AV38" s="29"/>
      <c r="AW38" s="220"/>
      <c r="AX38" s="4"/>
      <c r="AY38" s="119"/>
      <c r="AZ38" s="125" t="s">
        <v>88</v>
      </c>
      <c r="BA38" s="315"/>
      <c r="BB38" s="29"/>
      <c r="BC38" s="220"/>
    </row>
    <row r="39" spans="1:55" ht="6.95" customHeight="1" thickBot="1" x14ac:dyDescent="0.25">
      <c r="A39" s="114"/>
      <c r="B39" s="197"/>
      <c r="C39" s="193"/>
      <c r="D39" s="198"/>
      <c r="E39" s="193"/>
      <c r="F39" s="191"/>
      <c r="G39" s="218"/>
      <c r="H39" s="191"/>
      <c r="I39" s="218"/>
      <c r="J39" s="191"/>
      <c r="K39" s="27"/>
      <c r="L39" s="4"/>
      <c r="M39" s="23"/>
      <c r="N39" s="4"/>
      <c r="O39" s="4"/>
      <c r="P39" s="124"/>
      <c r="Q39" s="8"/>
      <c r="R39" s="8"/>
      <c r="S39" s="220"/>
      <c r="T39" s="4"/>
      <c r="U39" s="4"/>
      <c r="V39" s="128"/>
      <c r="W39" s="8"/>
      <c r="X39" s="8"/>
      <c r="Y39" s="220"/>
      <c r="Z39" s="4"/>
      <c r="AA39" s="4"/>
      <c r="AB39" s="128"/>
      <c r="AC39" s="8"/>
      <c r="AD39" s="8"/>
      <c r="AE39" s="220"/>
      <c r="AF39" s="4"/>
      <c r="AG39" s="4"/>
      <c r="AH39" s="128"/>
      <c r="AI39" s="8"/>
      <c r="AJ39" s="8"/>
      <c r="AK39" s="220"/>
      <c r="AL39" s="4"/>
      <c r="AM39" s="4"/>
      <c r="AN39" s="128"/>
      <c r="AO39" s="8"/>
      <c r="AP39" s="8"/>
      <c r="AQ39" s="220"/>
      <c r="AR39" s="4"/>
      <c r="AS39" s="4"/>
      <c r="AT39" s="128"/>
      <c r="AU39" s="8"/>
      <c r="AV39" s="8"/>
      <c r="AW39" s="220"/>
      <c r="AX39" s="4"/>
      <c r="AY39" s="4"/>
      <c r="AZ39" s="128"/>
      <c r="BA39" s="8"/>
      <c r="BB39" s="8"/>
      <c r="BC39" s="220"/>
    </row>
    <row r="40" spans="1:55" ht="15" customHeight="1" thickBot="1" x14ac:dyDescent="0.25">
      <c r="A40" s="114"/>
      <c r="B40" s="167"/>
      <c r="C40" s="4"/>
      <c r="D40" s="3"/>
      <c r="E40" s="4"/>
      <c r="F40" s="192"/>
      <c r="G40" s="27"/>
      <c r="H40" s="192"/>
      <c r="I40" s="27"/>
      <c r="J40" s="192"/>
      <c r="K40" s="27"/>
      <c r="L40" s="4"/>
      <c r="M40" s="23"/>
      <c r="N40" s="4"/>
      <c r="O40" s="119"/>
      <c r="P40" s="125"/>
      <c r="Q40" s="126"/>
      <c r="R40" s="129"/>
      <c r="S40" s="220"/>
      <c r="T40" s="4"/>
      <c r="U40" s="119"/>
      <c r="V40" s="125"/>
      <c r="W40" s="126"/>
      <c r="X40" s="129"/>
      <c r="Y40" s="220"/>
      <c r="Z40" s="4"/>
      <c r="AA40" s="119"/>
      <c r="AB40" s="125"/>
      <c r="AC40" s="126"/>
      <c r="AD40" s="129"/>
      <c r="AE40" s="220"/>
      <c r="AF40" s="4"/>
      <c r="AG40" s="119"/>
      <c r="AH40" s="125"/>
      <c r="AI40" s="126"/>
      <c r="AJ40" s="129"/>
      <c r="AK40" s="220"/>
      <c r="AL40" s="4"/>
      <c r="AM40" s="119"/>
      <c r="AN40" s="125"/>
      <c r="AO40" s="126"/>
      <c r="AP40" s="129"/>
      <c r="AQ40" s="220"/>
      <c r="AR40" s="4"/>
      <c r="AS40" s="119"/>
      <c r="AT40" s="125"/>
      <c r="AU40" s="126"/>
      <c r="AV40" s="129"/>
      <c r="AW40" s="220"/>
      <c r="AX40" s="4"/>
      <c r="AY40" s="119"/>
      <c r="AZ40" s="125"/>
      <c r="BA40" s="126"/>
      <c r="BB40" s="129"/>
      <c r="BC40" s="220"/>
    </row>
    <row r="41" spans="1:55" ht="6.95" customHeight="1" thickBot="1" x14ac:dyDescent="0.25">
      <c r="A41" s="114"/>
      <c r="B41" s="167"/>
      <c r="C41" s="4"/>
      <c r="D41" s="3"/>
      <c r="F41" s="192"/>
      <c r="G41" s="27"/>
      <c r="H41" s="201"/>
      <c r="I41" s="59"/>
      <c r="J41" s="196"/>
      <c r="K41" s="59"/>
      <c r="L41" s="58"/>
      <c r="M41" s="118"/>
      <c r="N41" s="58"/>
      <c r="O41" s="58"/>
      <c r="P41" s="124"/>
      <c r="Q41" s="312"/>
      <c r="R41" s="313"/>
      <c r="S41" s="304"/>
      <c r="T41" s="58"/>
      <c r="U41" s="58"/>
      <c r="V41" s="124"/>
      <c r="W41" s="312"/>
      <c r="X41" s="313"/>
      <c r="Y41" s="304"/>
      <c r="Z41" s="58"/>
      <c r="AA41" s="58"/>
      <c r="AB41" s="124"/>
      <c r="AC41" s="312"/>
      <c r="AD41" s="313"/>
      <c r="AE41" s="304"/>
      <c r="AF41" s="58"/>
      <c r="AG41" s="58"/>
      <c r="AH41" s="124"/>
      <c r="AI41" s="312"/>
      <c r="AJ41" s="313"/>
      <c r="AK41" s="304"/>
      <c r="AL41" s="58"/>
      <c r="AM41" s="58"/>
      <c r="AN41" s="124"/>
      <c r="AO41" s="312"/>
      <c r="AP41" s="313"/>
      <c r="AQ41" s="304"/>
      <c r="AR41" s="58"/>
      <c r="AS41" s="58"/>
      <c r="AT41" s="124"/>
      <c r="AU41" s="312"/>
      <c r="AV41" s="313"/>
      <c r="AW41" s="304"/>
      <c r="AX41" s="58"/>
      <c r="AY41" s="58"/>
      <c r="AZ41" s="124"/>
      <c r="BA41" s="312"/>
      <c r="BB41" s="8"/>
      <c r="BC41" s="220"/>
    </row>
    <row r="42" spans="1:55" ht="15" customHeight="1" thickBot="1" x14ac:dyDescent="0.25">
      <c r="A42" s="114"/>
      <c r="B42" s="167"/>
      <c r="C42" s="4"/>
      <c r="D42" s="5"/>
      <c r="E42" s="6"/>
      <c r="F42" s="202"/>
      <c r="G42" s="221"/>
      <c r="H42" s="195"/>
      <c r="I42" s="221"/>
      <c r="J42" s="195"/>
      <c r="K42" s="221"/>
      <c r="L42" s="221"/>
      <c r="M42" s="228"/>
      <c r="N42" s="221"/>
      <c r="O42" s="309"/>
      <c r="P42" s="310" t="s">
        <v>89</v>
      </c>
      <c r="Q42" s="314">
        <f>(Q$36*Q$38)/(1.163*60*$W$45)</f>
        <v>3.9921385579167175</v>
      </c>
      <c r="R42" s="310" t="s">
        <v>36</v>
      </c>
      <c r="S42" s="163"/>
      <c r="T42" s="221"/>
      <c r="U42" s="309"/>
      <c r="V42" s="310" t="s">
        <v>92</v>
      </c>
      <c r="W42" s="287">
        <f>(W$36*W$38)/(1.163*60*$W$45)</f>
        <v>2.4567006510256721</v>
      </c>
      <c r="X42" s="310" t="s">
        <v>36</v>
      </c>
      <c r="Y42" s="163"/>
      <c r="Z42" s="221"/>
      <c r="AA42" s="309"/>
      <c r="AB42" s="310" t="s">
        <v>89</v>
      </c>
      <c r="AC42" s="287">
        <f>(AC$36*AC$38)/(1.163*60*$W$45)</f>
        <v>1.8425254882692543</v>
      </c>
      <c r="AD42" s="310" t="s">
        <v>36</v>
      </c>
      <c r="AE42" s="163"/>
      <c r="AF42" s="221"/>
      <c r="AG42" s="309"/>
      <c r="AH42" s="310" t="s">
        <v>89</v>
      </c>
      <c r="AI42" s="287">
        <f>(AI$36*AI$38)/(1.163*60*$W$45)</f>
        <v>0</v>
      </c>
      <c r="AJ42" s="310" t="s">
        <v>36</v>
      </c>
      <c r="AK42" s="163"/>
      <c r="AL42" s="221"/>
      <c r="AM42" s="309"/>
      <c r="AN42" s="310" t="s">
        <v>89</v>
      </c>
      <c r="AO42" s="287">
        <f>(AO$36*AO$38)/(1.163*60*$W$45)</f>
        <v>0</v>
      </c>
      <c r="AP42" s="310" t="s">
        <v>36</v>
      </c>
      <c r="AQ42" s="163"/>
      <c r="AR42" s="221"/>
      <c r="AS42" s="309"/>
      <c r="AT42" s="310" t="s">
        <v>89</v>
      </c>
      <c r="AU42" s="287">
        <f>(AU$36*AU$38)/(1.163*60*$W$45)</f>
        <v>0</v>
      </c>
      <c r="AV42" s="310" t="s">
        <v>36</v>
      </c>
      <c r="AW42" s="163"/>
      <c r="AX42" s="221"/>
      <c r="AY42" s="309"/>
      <c r="AZ42" s="310" t="s">
        <v>89</v>
      </c>
      <c r="BA42" s="287">
        <f>(BA$36*BA$38)/(1.163*60*$W$45)</f>
        <v>0</v>
      </c>
      <c r="BB42" s="310" t="s">
        <v>36</v>
      </c>
      <c r="BC42" s="220"/>
    </row>
    <row r="43" spans="1:55" ht="15" customHeight="1" x14ac:dyDescent="0.2">
      <c r="A43" s="4"/>
      <c r="B43" s="167"/>
      <c r="C43" s="4"/>
      <c r="P43" s="102" t="s">
        <v>91</v>
      </c>
      <c r="Q43" s="133"/>
      <c r="R43" s="274">
        <v>1</v>
      </c>
      <c r="S43" s="4"/>
      <c r="T43" s="4"/>
      <c r="U43" s="4"/>
      <c r="V43" s="102" t="s">
        <v>91</v>
      </c>
      <c r="W43" s="133"/>
      <c r="X43" s="274">
        <v>1</v>
      </c>
      <c r="Y43" s="4"/>
      <c r="Z43" s="4"/>
      <c r="AA43" s="4"/>
      <c r="AB43" s="102" t="s">
        <v>91</v>
      </c>
      <c r="AC43" s="133"/>
      <c r="AD43" s="274">
        <v>1</v>
      </c>
      <c r="AE43" s="4"/>
      <c r="AF43" s="4"/>
      <c r="AG43" s="4"/>
      <c r="AH43" s="102" t="s">
        <v>91</v>
      </c>
      <c r="AI43" s="133"/>
      <c r="AJ43" s="274">
        <v>1</v>
      </c>
      <c r="AK43" s="4"/>
      <c r="AL43" s="4"/>
      <c r="AM43" s="4"/>
      <c r="AN43" s="102" t="s">
        <v>91</v>
      </c>
      <c r="AO43" s="133"/>
      <c r="AP43" s="274">
        <v>1</v>
      </c>
      <c r="AQ43" s="4"/>
      <c r="AR43" s="4"/>
      <c r="AS43" s="4"/>
      <c r="AT43" s="102" t="s">
        <v>91</v>
      </c>
      <c r="AU43" s="133"/>
      <c r="AV43" s="274">
        <v>1</v>
      </c>
      <c r="AW43" s="4"/>
      <c r="AX43" s="4"/>
      <c r="AY43" s="4"/>
      <c r="AZ43" s="102" t="s">
        <v>91</v>
      </c>
      <c r="BA43" s="133"/>
      <c r="BB43" s="274">
        <v>1</v>
      </c>
    </row>
    <row r="44" spans="1:55" ht="24" customHeight="1" thickBot="1" x14ac:dyDescent="0.25">
      <c r="A44" s="4"/>
      <c r="B44" s="167"/>
      <c r="C44" s="4"/>
    </row>
    <row r="45" spans="1:55" ht="9.9499999999999993" customHeight="1" thickTop="1" thickBot="1" x14ac:dyDescent="0.25">
      <c r="B45" s="167"/>
      <c r="C45" s="4"/>
      <c r="D45" s="38"/>
      <c r="E45" s="38"/>
      <c r="F45" s="38"/>
      <c r="G45" s="38"/>
      <c r="H45" s="38"/>
      <c r="I45" s="38"/>
      <c r="J45" s="38"/>
      <c r="K45" s="38"/>
      <c r="L45" s="38"/>
      <c r="M45" s="38"/>
      <c r="N45" s="38"/>
      <c r="P45" s="29"/>
      <c r="Q45" s="402">
        <v>35</v>
      </c>
      <c r="R45" s="353" t="s">
        <v>13</v>
      </c>
      <c r="S45" s="353"/>
      <c r="T45" s="404" t="s">
        <v>96</v>
      </c>
      <c r="U45" s="390"/>
      <c r="V45" s="390"/>
      <c r="W45" s="431">
        <f>$Q$45-$Q$48</f>
        <v>7</v>
      </c>
      <c r="X45" s="403" t="s">
        <v>14</v>
      </c>
      <c r="AB45" s="344" t="s">
        <v>55</v>
      </c>
      <c r="AC45" s="345"/>
      <c r="AD45" s="345"/>
      <c r="AE45" s="346"/>
    </row>
    <row r="46" spans="1:55" ht="9.9499999999999993" customHeight="1" thickTop="1" thickBot="1" x14ac:dyDescent="0.25">
      <c r="B46" s="167"/>
      <c r="C46" s="58"/>
      <c r="D46" s="397" t="s">
        <v>70</v>
      </c>
      <c r="E46" s="398"/>
      <c r="F46" s="398"/>
      <c r="G46" s="398"/>
      <c r="H46" s="398"/>
      <c r="I46" s="398"/>
      <c r="J46" s="398"/>
      <c r="K46" s="398"/>
      <c r="L46" s="398"/>
      <c r="M46" s="398"/>
      <c r="N46" s="427"/>
      <c r="P46" s="29"/>
      <c r="Q46" s="393"/>
      <c r="R46" s="353"/>
      <c r="S46" s="353"/>
      <c r="T46" s="390"/>
      <c r="U46" s="390"/>
      <c r="V46" s="390"/>
      <c r="W46" s="432"/>
      <c r="X46" s="322"/>
      <c r="AB46" s="347"/>
      <c r="AC46" s="348"/>
      <c r="AD46" s="348"/>
      <c r="AE46" s="349"/>
    </row>
    <row r="47" spans="1:55" ht="9.9499999999999993" customHeight="1" thickBot="1" x14ac:dyDescent="0.25">
      <c r="B47" s="163"/>
      <c r="C47" s="221"/>
      <c r="D47" s="388"/>
      <c r="E47" s="389"/>
      <c r="F47" s="389"/>
      <c r="G47" s="389"/>
      <c r="H47" s="389"/>
      <c r="I47" s="389"/>
      <c r="J47" s="389"/>
      <c r="K47" s="389"/>
      <c r="L47" s="389"/>
      <c r="M47" s="389"/>
      <c r="N47" s="428"/>
      <c r="O47" s="306"/>
      <c r="P47" s="164"/>
      <c r="Q47" s="164"/>
      <c r="R47" s="164"/>
      <c r="S47" s="164"/>
      <c r="T47" s="164"/>
      <c r="U47" s="165"/>
      <c r="V47" s="165"/>
      <c r="W47" s="307"/>
      <c r="X47" s="164"/>
      <c r="Y47" s="49"/>
      <c r="Z47" s="4"/>
      <c r="AB47" s="341" t="s">
        <v>64</v>
      </c>
      <c r="AC47" s="342"/>
      <c r="AD47" s="342"/>
      <c r="AE47" s="343"/>
    </row>
    <row r="48" spans="1:55" ht="8.1" customHeight="1" thickBot="1" x14ac:dyDescent="0.25">
      <c r="D48" s="388" t="s">
        <v>71</v>
      </c>
      <c r="E48" s="389"/>
      <c r="F48" s="389"/>
      <c r="G48" s="389"/>
      <c r="H48" s="389"/>
      <c r="I48" s="395">
        <f>($I$23*$A$25)+($I$34*$A$36)</f>
        <v>6930</v>
      </c>
      <c r="J48" s="395"/>
      <c r="K48" s="395"/>
      <c r="L48" s="395"/>
      <c r="M48" s="395"/>
      <c r="N48" s="429"/>
      <c r="O48" s="430" t="s">
        <v>4</v>
      </c>
      <c r="P48" s="29"/>
      <c r="Q48" s="393">
        <v>28</v>
      </c>
      <c r="R48" s="353" t="s">
        <v>13</v>
      </c>
      <c r="S48" s="353"/>
      <c r="T48" s="390" t="s">
        <v>93</v>
      </c>
      <c r="U48" s="390"/>
      <c r="V48" s="390"/>
      <c r="W48" s="305"/>
      <c r="X48" s="191"/>
      <c r="Y48" s="27"/>
      <c r="Z48" s="4"/>
      <c r="AB48" s="341"/>
      <c r="AC48" s="342"/>
      <c r="AD48" s="342"/>
      <c r="AE48" s="343"/>
    </row>
    <row r="49" spans="1:31" ht="12" customHeight="1" thickTop="1" thickBot="1" x14ac:dyDescent="0.25">
      <c r="D49" s="380"/>
      <c r="E49" s="381"/>
      <c r="F49" s="381"/>
      <c r="G49" s="381"/>
      <c r="H49" s="381"/>
      <c r="I49" s="366"/>
      <c r="J49" s="366"/>
      <c r="K49" s="366"/>
      <c r="L49" s="366"/>
      <c r="M49" s="366"/>
      <c r="N49" s="426"/>
      <c r="O49" s="430"/>
      <c r="P49" s="29"/>
      <c r="Q49" s="394"/>
      <c r="R49" s="353"/>
      <c r="S49" s="353"/>
      <c r="T49" s="390"/>
      <c r="U49" s="390"/>
      <c r="V49" s="390"/>
      <c r="X49" s="192"/>
      <c r="Y49" s="27"/>
      <c r="Z49" s="4"/>
      <c r="AB49" s="168" t="s">
        <v>62</v>
      </c>
      <c r="AC49" s="155" t="s">
        <v>63</v>
      </c>
      <c r="AD49" s="37"/>
      <c r="AE49" s="169" t="s">
        <v>36</v>
      </c>
    </row>
    <row r="50" spans="1:31" ht="12.75" thickTop="1" x14ac:dyDescent="0.2">
      <c r="X50" s="192"/>
      <c r="Y50" s="27"/>
      <c r="Z50" s="4"/>
      <c r="AB50" s="170" t="s">
        <v>56</v>
      </c>
      <c r="AC50" s="39"/>
      <c r="AD50" s="40" t="s">
        <v>83</v>
      </c>
      <c r="AE50" s="171">
        <f t="shared" ref="AE50:AE57" si="0">$V$58</f>
        <v>14.187446259673258</v>
      </c>
    </row>
    <row r="51" spans="1:31" x14ac:dyDescent="0.2">
      <c r="X51" s="192"/>
      <c r="Y51" s="27"/>
      <c r="Z51" s="4"/>
      <c r="AB51" s="170" t="s">
        <v>57</v>
      </c>
      <c r="AC51" s="39"/>
      <c r="AD51" s="40" t="s">
        <v>82</v>
      </c>
      <c r="AE51" s="171">
        <f t="shared" si="0"/>
        <v>14.187446259673258</v>
      </c>
    </row>
    <row r="52" spans="1:31" x14ac:dyDescent="0.2">
      <c r="B52" s="18" t="s">
        <v>94</v>
      </c>
      <c r="X52" s="192"/>
      <c r="Y52" s="27"/>
      <c r="Z52" s="4"/>
      <c r="AB52" s="170" t="s">
        <v>57</v>
      </c>
      <c r="AC52" s="39"/>
      <c r="AD52" s="40" t="s">
        <v>81</v>
      </c>
      <c r="AE52" s="171">
        <f t="shared" si="0"/>
        <v>14.187446259673258</v>
      </c>
    </row>
    <row r="53" spans="1:31" ht="12" customHeight="1" x14ac:dyDescent="0.2">
      <c r="X53" s="192"/>
      <c r="Y53" s="27"/>
      <c r="Z53" s="4"/>
      <c r="AB53" s="170" t="s">
        <v>58</v>
      </c>
      <c r="AC53" s="39"/>
      <c r="AD53" s="40" t="s">
        <v>80</v>
      </c>
      <c r="AE53" s="171">
        <f t="shared" si="0"/>
        <v>14.187446259673258</v>
      </c>
    </row>
    <row r="54" spans="1:31" ht="12" customHeight="1" x14ac:dyDescent="0.2">
      <c r="X54" s="192"/>
      <c r="Y54" s="27"/>
      <c r="Z54" s="4"/>
      <c r="AB54" s="170" t="s">
        <v>58</v>
      </c>
      <c r="AC54" s="39"/>
      <c r="AD54" s="40" t="s">
        <v>79</v>
      </c>
      <c r="AE54" s="171">
        <f t="shared" si="0"/>
        <v>14.187446259673258</v>
      </c>
    </row>
    <row r="55" spans="1:31" ht="12" customHeight="1" x14ac:dyDescent="0.2">
      <c r="X55" s="192"/>
      <c r="Y55" s="27"/>
      <c r="Z55" s="4"/>
      <c r="AB55" s="170" t="s">
        <v>59</v>
      </c>
      <c r="AC55" s="39"/>
      <c r="AD55" s="40" t="s">
        <v>75</v>
      </c>
      <c r="AE55" s="171">
        <f t="shared" si="0"/>
        <v>14.187446259673258</v>
      </c>
    </row>
    <row r="56" spans="1:31" x14ac:dyDescent="0.2">
      <c r="A56" s="187" t="s">
        <v>1</v>
      </c>
      <c r="B56" s="188"/>
      <c r="C56" s="188" t="s">
        <v>21</v>
      </c>
      <c r="D56" s="188"/>
      <c r="E56" s="188"/>
      <c r="F56" s="188"/>
      <c r="G56" s="188"/>
      <c r="H56" s="188"/>
      <c r="I56" s="188"/>
      <c r="J56" s="188"/>
      <c r="K56" s="188"/>
      <c r="L56" s="188"/>
      <c r="M56" s="188"/>
      <c r="N56" s="188"/>
      <c r="O56" s="188"/>
      <c r="P56" s="188"/>
      <c r="Q56" s="188"/>
      <c r="R56" s="188"/>
      <c r="S56" s="188"/>
      <c r="T56" s="188"/>
      <c r="U56" s="188"/>
      <c r="V56" s="188"/>
      <c r="W56" s="188"/>
      <c r="AB56" s="170" t="s">
        <v>60</v>
      </c>
      <c r="AC56" s="39"/>
      <c r="AD56" s="40" t="s">
        <v>74</v>
      </c>
      <c r="AE56" s="171">
        <f t="shared" si="0"/>
        <v>14.187446259673258</v>
      </c>
    </row>
    <row r="57" spans="1:31" ht="12" customHeight="1" thickBot="1" x14ac:dyDescent="0.25">
      <c r="C57" s="11" t="s">
        <v>23</v>
      </c>
      <c r="J57" s="330" t="s">
        <v>23</v>
      </c>
      <c r="K57" s="330"/>
      <c r="P57" s="33"/>
      <c r="Q57" s="33"/>
      <c r="R57" s="34"/>
      <c r="S57" s="34"/>
      <c r="T57" s="34"/>
      <c r="U57" s="34"/>
      <c r="V57" s="4"/>
      <c r="W57" s="4"/>
      <c r="X57" s="4"/>
      <c r="Y57" s="4"/>
      <c r="Z57" s="4"/>
      <c r="AB57" s="170" t="s">
        <v>61</v>
      </c>
      <c r="AC57" s="39"/>
      <c r="AD57" s="40" t="s">
        <v>73</v>
      </c>
      <c r="AE57" s="171">
        <f t="shared" si="0"/>
        <v>14.187446259673258</v>
      </c>
    </row>
    <row r="58" spans="1:31" ht="12" customHeight="1" thickTop="1" x14ac:dyDescent="0.2">
      <c r="C58" s="11" t="s">
        <v>22</v>
      </c>
      <c r="D58" s="330" t="s">
        <v>18</v>
      </c>
      <c r="E58" s="330"/>
      <c r="F58" s="6"/>
      <c r="G58" s="6"/>
      <c r="H58" s="6"/>
      <c r="I58" s="6"/>
      <c r="J58" s="6" t="s">
        <v>24</v>
      </c>
      <c r="K58" s="6"/>
      <c r="L58" s="6"/>
      <c r="M58" s="6"/>
      <c r="N58" s="6"/>
      <c r="O58" s="322" t="s">
        <v>18</v>
      </c>
      <c r="P58" s="334">
        <f>$I$48</f>
        <v>6930</v>
      </c>
      <c r="Q58" s="335"/>
      <c r="R58" s="181" t="s">
        <v>4</v>
      </c>
      <c r="S58" s="181"/>
      <c r="T58" s="182"/>
      <c r="U58" s="322" t="s">
        <v>18</v>
      </c>
      <c r="V58" s="337">
        <f>$I$48/(1.163*60*$W$45)</f>
        <v>14.187446259673258</v>
      </c>
      <c r="W58" s="338"/>
      <c r="X58" s="177" t="s">
        <v>25</v>
      </c>
      <c r="Y58" s="292"/>
      <c r="Z58" s="134"/>
      <c r="AB58" s="341" t="s">
        <v>65</v>
      </c>
      <c r="AC58" s="342"/>
      <c r="AD58" s="342"/>
      <c r="AE58" s="343"/>
    </row>
    <row r="59" spans="1:31" ht="12" customHeight="1" thickBot="1" x14ac:dyDescent="0.3">
      <c r="F59" s="1" t="s">
        <v>50</v>
      </c>
      <c r="O59" s="322"/>
      <c r="P59" s="183" t="s">
        <v>52</v>
      </c>
      <c r="Q59" s="184">
        <f>$W$45</f>
        <v>7</v>
      </c>
      <c r="R59" s="185" t="s">
        <v>14</v>
      </c>
      <c r="S59" s="185"/>
      <c r="T59" s="186"/>
      <c r="U59" s="322"/>
      <c r="V59" s="339"/>
      <c r="W59" s="340"/>
      <c r="X59" s="179" t="s">
        <v>26</v>
      </c>
      <c r="Y59" s="293"/>
      <c r="Z59" s="134"/>
      <c r="AB59" s="341"/>
      <c r="AC59" s="342"/>
      <c r="AD59" s="342"/>
      <c r="AE59" s="343"/>
    </row>
    <row r="60" spans="1:31" ht="12" customHeight="1" thickTop="1" x14ac:dyDescent="0.2">
      <c r="P60" s="4"/>
      <c r="Q60" s="32"/>
      <c r="R60" s="34"/>
      <c r="S60" s="34"/>
      <c r="T60" s="34"/>
      <c r="U60" s="4"/>
      <c r="V60" s="4"/>
      <c r="W60" s="4"/>
      <c r="X60" s="4"/>
      <c r="Y60" s="4"/>
      <c r="Z60" s="4"/>
      <c r="AB60" s="172" t="s">
        <v>62</v>
      </c>
      <c r="AC60" s="155" t="s">
        <v>63</v>
      </c>
      <c r="AD60" s="61"/>
      <c r="AE60" s="169" t="s">
        <v>36</v>
      </c>
    </row>
    <row r="61" spans="1:31" ht="12" customHeight="1" x14ac:dyDescent="0.2">
      <c r="C61" s="21" t="s">
        <v>53</v>
      </c>
      <c r="D61" s="21" t="s">
        <v>54</v>
      </c>
      <c r="Z61" s="4"/>
      <c r="AB61" s="170" t="s">
        <v>66</v>
      </c>
      <c r="AC61" s="39"/>
      <c r="AD61" s="40" t="s">
        <v>76</v>
      </c>
      <c r="AE61" s="171">
        <f>$V$58</f>
        <v>14.187446259673258</v>
      </c>
    </row>
    <row r="62" spans="1:31" ht="12" customHeight="1" x14ac:dyDescent="0.2">
      <c r="C62" s="21"/>
      <c r="D62" s="21" t="s">
        <v>51</v>
      </c>
      <c r="Z62" s="4"/>
      <c r="AB62" s="170" t="s">
        <v>67</v>
      </c>
      <c r="AC62" s="39"/>
      <c r="AD62" s="40" t="s">
        <v>77</v>
      </c>
      <c r="AE62" s="171">
        <f>$V$58</f>
        <v>14.187446259673258</v>
      </c>
    </row>
    <row r="63" spans="1:31" ht="12" customHeight="1" thickBot="1" x14ac:dyDescent="0.25">
      <c r="Z63" s="4"/>
      <c r="AB63" s="173" t="s">
        <v>68</v>
      </c>
      <c r="AC63" s="174"/>
      <c r="AD63" s="175" t="s">
        <v>78</v>
      </c>
      <c r="AE63" s="176">
        <f>$V$58</f>
        <v>14.187446259673258</v>
      </c>
    </row>
    <row r="64" spans="1:31" ht="12" customHeight="1" thickTop="1" x14ac:dyDescent="0.2">
      <c r="Z64" s="4"/>
    </row>
    <row r="65" spans="1:26" ht="12" customHeight="1" x14ac:dyDescent="0.2">
      <c r="Z65" s="4"/>
    </row>
    <row r="66" spans="1:26" ht="12" customHeight="1" x14ac:dyDescent="0.2">
      <c r="Z66" s="4"/>
    </row>
    <row r="67" spans="1:26" ht="12" customHeight="1" x14ac:dyDescent="0.2">
      <c r="Z67" s="4"/>
    </row>
    <row r="68" spans="1:26" ht="12" customHeight="1" x14ac:dyDescent="0.2">
      <c r="Z68" s="4"/>
    </row>
    <row r="69" spans="1:26" ht="12" customHeight="1" x14ac:dyDescent="0.2">
      <c r="Z69" s="4"/>
    </row>
    <row r="70" spans="1:26" ht="12" customHeight="1" x14ac:dyDescent="0.2">
      <c r="Z70" s="4"/>
    </row>
    <row r="76" spans="1:26" x14ac:dyDescent="0.2">
      <c r="A76" s="99" t="s">
        <v>38</v>
      </c>
      <c r="O76" s="99" t="s">
        <v>47</v>
      </c>
      <c r="Q76" s="99"/>
    </row>
    <row r="77" spans="1:26" x14ac:dyDescent="0.2">
      <c r="A77" s="100">
        <v>1</v>
      </c>
      <c r="O77" s="100">
        <v>10</v>
      </c>
      <c r="Q77" s="140"/>
    </row>
    <row r="78" spans="1:26" x14ac:dyDescent="0.2">
      <c r="A78" s="100">
        <v>2</v>
      </c>
      <c r="O78" s="100">
        <v>15</v>
      </c>
      <c r="Q78" s="140"/>
    </row>
    <row r="79" spans="1:26" x14ac:dyDescent="0.2">
      <c r="A79" s="100">
        <v>3</v>
      </c>
      <c r="O79" s="100">
        <v>20</v>
      </c>
      <c r="Q79" s="140"/>
    </row>
    <row r="80" spans="1:26" x14ac:dyDescent="0.2">
      <c r="A80" s="100">
        <v>4</v>
      </c>
      <c r="O80" s="100">
        <v>25</v>
      </c>
    </row>
    <row r="81" spans="1:15" x14ac:dyDescent="0.2">
      <c r="A81" s="100">
        <v>5</v>
      </c>
      <c r="O81" s="100">
        <v>30</v>
      </c>
    </row>
    <row r="82" spans="1:15" x14ac:dyDescent="0.2">
      <c r="A82" s="100">
        <v>6</v>
      </c>
      <c r="O82" s="100">
        <v>35</v>
      </c>
    </row>
    <row r="83" spans="1:15" x14ac:dyDescent="0.2">
      <c r="A83" s="100">
        <v>7</v>
      </c>
      <c r="O83" s="100">
        <v>40</v>
      </c>
    </row>
    <row r="84" spans="1:15" x14ac:dyDescent="0.2">
      <c r="A84" s="100">
        <v>8</v>
      </c>
      <c r="O84" s="100">
        <v>45</v>
      </c>
    </row>
    <row r="85" spans="1:15" x14ac:dyDescent="0.2">
      <c r="A85" s="100">
        <v>9</v>
      </c>
      <c r="O85" s="100">
        <v>50</v>
      </c>
    </row>
    <row r="86" spans="1:15" x14ac:dyDescent="0.2">
      <c r="A86" s="100">
        <v>10</v>
      </c>
      <c r="O86" s="100">
        <v>60</v>
      </c>
    </row>
    <row r="87" spans="1:15" x14ac:dyDescent="0.2">
      <c r="A87" s="100">
        <v>11</v>
      </c>
      <c r="O87" s="100">
        <v>70</v>
      </c>
    </row>
    <row r="88" spans="1:15" x14ac:dyDescent="0.2">
      <c r="A88" s="100">
        <v>12</v>
      </c>
      <c r="O88" s="100">
        <v>80</v>
      </c>
    </row>
    <row r="89" spans="1:15" x14ac:dyDescent="0.2">
      <c r="A89" s="100">
        <v>13</v>
      </c>
      <c r="O89" s="100">
        <v>90</v>
      </c>
    </row>
    <row r="90" spans="1:15" x14ac:dyDescent="0.2">
      <c r="A90" s="100">
        <v>14</v>
      </c>
      <c r="O90" s="100">
        <v>100</v>
      </c>
    </row>
    <row r="91" spans="1:15" x14ac:dyDescent="0.2">
      <c r="A91" s="100">
        <v>15</v>
      </c>
      <c r="O91" s="100">
        <v>110</v>
      </c>
    </row>
    <row r="92" spans="1:15" x14ac:dyDescent="0.2">
      <c r="A92" s="100">
        <v>16</v>
      </c>
      <c r="O92" s="100">
        <v>120</v>
      </c>
    </row>
    <row r="93" spans="1:15" x14ac:dyDescent="0.2">
      <c r="A93" s="100">
        <v>17</v>
      </c>
      <c r="O93" s="100">
        <v>130</v>
      </c>
    </row>
    <row r="94" spans="1:15" x14ac:dyDescent="0.2">
      <c r="A94" s="100">
        <v>18</v>
      </c>
      <c r="O94" s="100">
        <v>140</v>
      </c>
    </row>
    <row r="95" spans="1:15" x14ac:dyDescent="0.2">
      <c r="A95" s="100">
        <v>19</v>
      </c>
      <c r="O95" s="100">
        <v>150</v>
      </c>
    </row>
    <row r="96" spans="1:15" x14ac:dyDescent="0.2">
      <c r="A96" s="100">
        <v>20</v>
      </c>
      <c r="O96" s="100">
        <v>160</v>
      </c>
    </row>
    <row r="97" spans="1:15" x14ac:dyDescent="0.2">
      <c r="A97" s="100">
        <v>21</v>
      </c>
      <c r="O97" s="100">
        <v>170</v>
      </c>
    </row>
    <row r="98" spans="1:15" x14ac:dyDescent="0.2">
      <c r="A98" s="100">
        <v>22</v>
      </c>
      <c r="O98" s="100">
        <v>180</v>
      </c>
    </row>
    <row r="99" spans="1:15" x14ac:dyDescent="0.2">
      <c r="A99" s="100">
        <v>23</v>
      </c>
      <c r="O99" s="100">
        <v>190</v>
      </c>
    </row>
    <row r="100" spans="1:15" x14ac:dyDescent="0.2">
      <c r="A100" s="100">
        <v>24</v>
      </c>
      <c r="O100" s="100">
        <v>200</v>
      </c>
    </row>
    <row r="101" spans="1:15" x14ac:dyDescent="0.2">
      <c r="A101" s="100">
        <v>25</v>
      </c>
      <c r="O101" s="100">
        <v>210</v>
      </c>
    </row>
    <row r="102" spans="1:15" x14ac:dyDescent="0.2">
      <c r="A102" s="100">
        <v>26</v>
      </c>
      <c r="O102" s="100">
        <v>220</v>
      </c>
    </row>
    <row r="103" spans="1:15" x14ac:dyDescent="0.2">
      <c r="A103" s="100">
        <v>27</v>
      </c>
      <c r="O103" s="100">
        <v>230</v>
      </c>
    </row>
    <row r="104" spans="1:15" x14ac:dyDescent="0.2">
      <c r="A104" s="100">
        <v>28</v>
      </c>
      <c r="O104" s="100">
        <v>240</v>
      </c>
    </row>
    <row r="105" spans="1:15" x14ac:dyDescent="0.2">
      <c r="A105" s="100">
        <v>29</v>
      </c>
      <c r="O105" s="100">
        <v>250</v>
      </c>
    </row>
    <row r="106" spans="1:15" x14ac:dyDescent="0.2">
      <c r="A106" s="100">
        <v>30</v>
      </c>
      <c r="O106" s="100">
        <v>300</v>
      </c>
    </row>
  </sheetData>
  <sheetProtection sheet="1" objects="1" scenarios="1"/>
  <mergeCells count="41">
    <mergeCell ref="D23:H23"/>
    <mergeCell ref="R45:S46"/>
    <mergeCell ref="B18:Y18"/>
    <mergeCell ref="W45:W46"/>
    <mergeCell ref="AA2:AE4"/>
    <mergeCell ref="AA5:AE5"/>
    <mergeCell ref="B20:Y20"/>
    <mergeCell ref="B19:Y19"/>
    <mergeCell ref="AA10:AE12"/>
    <mergeCell ref="X45:X46"/>
    <mergeCell ref="B21:Y21"/>
    <mergeCell ref="D22:N22"/>
    <mergeCell ref="D33:N33"/>
    <mergeCell ref="AB45:AE46"/>
    <mergeCell ref="T45:V46"/>
    <mergeCell ref="B15:Y17"/>
    <mergeCell ref="B10:Y13"/>
    <mergeCell ref="AB58:AE59"/>
    <mergeCell ref="I23:N23"/>
    <mergeCell ref="I34:N34"/>
    <mergeCell ref="Q48:Q49"/>
    <mergeCell ref="D46:N47"/>
    <mergeCell ref="D48:H49"/>
    <mergeCell ref="I48:N49"/>
    <mergeCell ref="O48:O49"/>
    <mergeCell ref="Q45:Q46"/>
    <mergeCell ref="T48:V49"/>
    <mergeCell ref="AB47:AE48"/>
    <mergeCell ref="U58:U59"/>
    <mergeCell ref="V58:W59"/>
    <mergeCell ref="D34:H34"/>
    <mergeCell ref="AA1:AE1"/>
    <mergeCell ref="B3:Y3"/>
    <mergeCell ref="B5:Y5"/>
    <mergeCell ref="B9:Y9"/>
    <mergeCell ref="B6:Y8"/>
    <mergeCell ref="J57:K57"/>
    <mergeCell ref="D58:E58"/>
    <mergeCell ref="O58:O59"/>
    <mergeCell ref="P58:Q58"/>
    <mergeCell ref="R48:S49"/>
  </mergeCells>
  <phoneticPr fontId="2" type="noConversion"/>
  <conditionalFormatting sqref="AE51">
    <cfRule type="cellIs" dxfId="32" priority="1" stopIfTrue="1" operator="notBetween">
      <formula>4</formula>
      <formula>15</formula>
    </cfRule>
  </conditionalFormatting>
  <conditionalFormatting sqref="AE50">
    <cfRule type="cellIs" dxfId="31" priority="2" stopIfTrue="1" operator="notBetween">
      <formula>2</formula>
      <formula>8</formula>
    </cfRule>
  </conditionalFormatting>
  <conditionalFormatting sqref="AE52">
    <cfRule type="cellIs" dxfId="30" priority="3" stopIfTrue="1" operator="notBetween">
      <formula>8</formula>
      <formula>30</formula>
    </cfRule>
  </conditionalFormatting>
  <conditionalFormatting sqref="AE53">
    <cfRule type="cellIs" dxfId="29" priority="4" stopIfTrue="1" operator="notBetween">
      <formula>6</formula>
      <formula>20</formula>
    </cfRule>
  </conditionalFormatting>
  <conditionalFormatting sqref="AE54">
    <cfRule type="cellIs" dxfId="28" priority="5" stopIfTrue="1" operator="notBetween">
      <formula>10</formula>
      <formula>40</formula>
    </cfRule>
  </conditionalFormatting>
  <conditionalFormatting sqref="AE55">
    <cfRule type="cellIs" dxfId="27" priority="6" stopIfTrue="1" operator="notBetween">
      <formula>20</formula>
      <formula>70</formula>
    </cfRule>
  </conditionalFormatting>
  <conditionalFormatting sqref="AE56">
    <cfRule type="cellIs" dxfId="26" priority="7" stopIfTrue="1" operator="notBetween">
      <formula>30</formula>
      <formula>120</formula>
    </cfRule>
  </conditionalFormatting>
  <conditionalFormatting sqref="AE57">
    <cfRule type="cellIs" dxfId="25" priority="8" stopIfTrue="1" operator="notBetween">
      <formula>50</formula>
      <formula>200</formula>
    </cfRule>
  </conditionalFormatting>
  <conditionalFormatting sqref="AE61">
    <cfRule type="cellIs" dxfId="24" priority="9" stopIfTrue="1" operator="notBetween">
      <formula>60</formula>
      <formula>325</formula>
    </cfRule>
  </conditionalFormatting>
  <conditionalFormatting sqref="AE62">
    <cfRule type="cellIs" dxfId="23" priority="10" stopIfTrue="1" operator="notBetween">
      <formula>75</formula>
      <formula>450</formula>
    </cfRule>
  </conditionalFormatting>
  <conditionalFormatting sqref="AE63">
    <cfRule type="cellIs" dxfId="22" priority="11" stopIfTrue="1" operator="notBetween">
      <formula>100</formula>
      <formula>650</formula>
    </cfRule>
  </conditionalFormatting>
  <conditionalFormatting sqref="AB50:AC50">
    <cfRule type="expression" dxfId="21" priority="12" stopIfTrue="1">
      <formula>AND($AE$50&gt;2,$AE$50&lt;=8)</formula>
    </cfRule>
  </conditionalFormatting>
  <conditionalFormatting sqref="AD50">
    <cfRule type="expression" dxfId="20" priority="13" stopIfTrue="1">
      <formula>AND($AE$50&gt;2,$AE$50&lt;=8)</formula>
    </cfRule>
  </conditionalFormatting>
  <conditionalFormatting sqref="AB51:AC51">
    <cfRule type="expression" dxfId="19" priority="14" stopIfTrue="1">
      <formula>AND($AE$51&gt;4,$AE$51&lt;=15)</formula>
    </cfRule>
  </conditionalFormatting>
  <conditionalFormatting sqref="AD51">
    <cfRule type="expression" dxfId="18" priority="15" stopIfTrue="1">
      <formula>AND($AE$51&gt;4,$AE$51&lt;=15)</formula>
    </cfRule>
  </conditionalFormatting>
  <conditionalFormatting sqref="AB52:AC52">
    <cfRule type="expression" dxfId="17" priority="16" stopIfTrue="1">
      <formula>AND($AE$52&gt;8,$AE$52&lt;=30)</formula>
    </cfRule>
  </conditionalFormatting>
  <conditionalFormatting sqref="AD52">
    <cfRule type="expression" dxfId="16" priority="17" stopIfTrue="1">
      <formula>AND($AE$52&gt;8,$AE$52&lt;=30)</formula>
    </cfRule>
  </conditionalFormatting>
  <conditionalFormatting sqref="AB53:AC53">
    <cfRule type="expression" dxfId="15" priority="18" stopIfTrue="1">
      <formula>AND($AE$53&gt;6,$AE$53&lt;=20)</formula>
    </cfRule>
  </conditionalFormatting>
  <conditionalFormatting sqref="AD53">
    <cfRule type="expression" dxfId="14" priority="19" stopIfTrue="1">
      <formula>AND($AE$53&gt;6,$AE$53&lt;=20)</formula>
    </cfRule>
  </conditionalFormatting>
  <conditionalFormatting sqref="AB54:AC54">
    <cfRule type="expression" dxfId="13" priority="20" stopIfTrue="1">
      <formula>AND($AE$54&gt;10,$AE$54&lt;=40)</formula>
    </cfRule>
  </conditionalFormatting>
  <conditionalFormatting sqref="AD54">
    <cfRule type="expression" dxfId="12" priority="21" stopIfTrue="1">
      <formula>AND($AE$54&gt;10,$AE$54&lt;=40)</formula>
    </cfRule>
  </conditionalFormatting>
  <conditionalFormatting sqref="AB55:AC55">
    <cfRule type="expression" dxfId="11" priority="22" stopIfTrue="1">
      <formula>AND($AE$55&gt;20,$AE$55&lt;=70)</formula>
    </cfRule>
  </conditionalFormatting>
  <conditionalFormatting sqref="AD55">
    <cfRule type="expression" dxfId="10" priority="23" stopIfTrue="1">
      <formula>AND($AE$55&gt;20,$AE$55&lt;=70)</formula>
    </cfRule>
  </conditionalFormatting>
  <conditionalFormatting sqref="AB56:AC56">
    <cfRule type="expression" dxfId="9" priority="24" stopIfTrue="1">
      <formula>AND($AE$56&gt;30,$AE$56&lt;=120)</formula>
    </cfRule>
  </conditionalFormatting>
  <conditionalFormatting sqref="AD56">
    <cfRule type="expression" dxfId="8" priority="25" stopIfTrue="1">
      <formula>AND($AE$56&gt;30,$AE$56&lt;=120)</formula>
    </cfRule>
  </conditionalFormatting>
  <conditionalFormatting sqref="AB57:AC57">
    <cfRule type="expression" dxfId="7" priority="26" stopIfTrue="1">
      <formula>AND($AE$57&gt;50,$AE$57&lt;=200)</formula>
    </cfRule>
  </conditionalFormatting>
  <conditionalFormatting sqref="AD57">
    <cfRule type="expression" dxfId="6" priority="27" stopIfTrue="1">
      <formula>AND($AE$57&gt;50,$AE$57&lt;=200)</formula>
    </cfRule>
  </conditionalFormatting>
  <conditionalFormatting sqref="AB61:AC61">
    <cfRule type="expression" dxfId="5" priority="28" stopIfTrue="1">
      <formula>AND($AE$61&gt;60,$AE$61&lt;=325)</formula>
    </cfRule>
  </conditionalFormatting>
  <conditionalFormatting sqref="AD61">
    <cfRule type="expression" dxfId="4" priority="29" stopIfTrue="1">
      <formula>AND($AE$61&gt;60,$AE$61&lt;=325)</formula>
    </cfRule>
  </conditionalFormatting>
  <conditionalFormatting sqref="AB62:AC62">
    <cfRule type="expression" dxfId="3" priority="30" stopIfTrue="1">
      <formula>AND($AE$62&gt;75,$AE$62&lt;=450)</formula>
    </cfRule>
  </conditionalFormatting>
  <conditionalFormatting sqref="AD62">
    <cfRule type="expression" dxfId="2" priority="31" stopIfTrue="1">
      <formula>AND($AE$62&gt;75,$AE$62&lt;=450)</formula>
    </cfRule>
  </conditionalFormatting>
  <conditionalFormatting sqref="AB63:AC63">
    <cfRule type="expression" dxfId="1" priority="32" stopIfTrue="1">
      <formula>AND($AE$63&gt;100,$AE$63&lt;=650)</formula>
    </cfRule>
  </conditionalFormatting>
  <conditionalFormatting sqref="AD63">
    <cfRule type="expression" dxfId="0" priority="33" stopIfTrue="1">
      <formula>AND($AE$63&gt;100,$AE$63&lt;=650)</formula>
    </cfRule>
  </conditionalFormatting>
  <dataValidations count="9">
    <dataValidation type="whole" errorStyle="information" allowBlank="1" showInputMessage="1" showErrorMessage="1" errorTitle="Rücklauftemperatur" error="Geben Sie einen Zahlenwert für die Temperatur ein (min. 15 °C)" promptTitle="Rücklauftemperatur" prompt="Geben Sie in diese Zelle die Rücklauftemperatur ein (Auslegungstemperatur oder am Thermometer abgelesene Temperatur)._x000a__x000a_Damit sind alle Daten für die Durchflussberechnung erfasst. Die Tabelle &quot;Auswahl Abgleichventil&quot; zeigt das Berechnungsergebnis an." sqref="Q48:Q49" xr:uid="{00000000-0002-0000-0300-000000000000}">
      <formula1>15</formula1>
      <formula2>95</formula2>
    </dataValidation>
    <dataValidation type="whole" errorStyle="information" allowBlank="1" showInputMessage="1" showErrorMessage="1" errorTitle="Vorlauftemperatur" error="Geben Sie einen Zahlenwert für die Temperatur ein (max. 95 °C)" promptTitle="Vorlauftemperatur" prompt="Geben Sie in diese Zelle die Vorlauftemperatur ein (Auslegungstemperatur oder am Thermometer abgelesene Temperatur)._x000a__x000a_Zur Navigation zwischen den Auswahl- und Eingabefeldern drücken Sie &lt;TAB&gt; oder &lt;Umschalt&gt;+&lt;TAB&gt;." sqref="Q45:Q46" xr:uid="{00000000-0002-0000-0300-000001000000}">
      <formula1>15</formula1>
      <formula2>95</formula2>
    </dataValidation>
    <dataValidation errorStyle="information" allowBlank="1" sqref="AC21:AD21" xr:uid="{00000000-0002-0000-0300-000002000000}"/>
    <dataValidation type="list" errorStyle="information" allowBlank="1" showInputMessage="1" showErrorMessage="1" errorTitle="Anzahl der Wohnungen/Stockwerke" error="Wählen Sie einen Zahlenwert aus dem Auswahl-Listenfeld aus." promptTitle="Anzahl der Wohnungen/Stockwerke" prompt="Wählen Sie aus dem Auswahl-Listenfeld die Zahl der Wohnungen bzw. Stockwerke, wenn im Gebäude mehrere Wohnungen und/oder Stockwerke mit Heizkreisen gleicher Größe und Anzahl vorhanden sind._x000a_Weiter mit &lt;TAB&gt;." sqref="A36 A25" xr:uid="{00000000-0002-0000-0300-000003000000}">
      <formula1>$A$77:$A$106</formula1>
    </dataValidation>
    <dataValidation type="list" errorStyle="information" allowBlank="1" showInputMessage="1" showErrorMessage="1" errorTitle="Anzahl der Heizkörper" error="Wählen Sie einen Zahlenwert aus dem Auswahl-Listenfeld aus." promptTitle="Anzahl der Heizkreise" prompt="Wählen Sie aus dem Auswahl-Listenfeld die Anzahl der Heizkreise aus, die im selben Stockwerk in der gleichen Größe vorhanden sind._x000a_Weiter mit &lt;TAB&gt; oder per Mausklick." sqref="BB43 AV43 AP43 AJ43 AD43 X43 R43 BB32 AV32 AP32 AJ32 AD32 X32 R32" xr:uid="{00000000-0002-0000-0300-000004000000}">
      <formula1>$A$77:$A$96</formula1>
    </dataValidation>
    <dataValidation allowBlank="1" showInputMessage="1" promptTitle="Heizkreis-Wärmeleistung" prompt="Geben Sie die Wärmeleistung des einzelnen Heizkreises ein." sqref="Q29" xr:uid="{00000000-0002-0000-0300-000005000000}"/>
    <dataValidation type="list" allowBlank="1" showInputMessage="1" showErrorMessage="1" promptTitle="Korrekturfaktor" prompt="Mit der Auswahl eines Korrekturfaktors werden die unterschiedlichen Wärmedurchgangswerte von Bodenbelägen berücksichtigt (siehe Tabelle rechts oben). Erfolgt keine Auswahl, wird mit dem Faktor 1,0 gerechnet._x000a_Weiter mit &lt;TAB&gt; oder per Mausklick." sqref="BA38 AU38 AO38 AI38 AC38 W38 Q38 BA27 AU27 AO27 AI27 AC27 W27 Q27" xr:uid="{00000000-0002-0000-0300-000006000000}">
      <formula1>$AE$13:$AE$15</formula1>
    </dataValidation>
    <dataValidation allowBlank="1" showInputMessage="1" promptTitle="Heizkreis-Wärmeleistung" prompt="Geben Sie die Wärmeleistung des einzelnen Heizkreises ein._x000a__x000a_Navigation zwischen den Auswahl- und Eingabefeldern mit &lt;TAB&gt;, &lt;Umschalt&gt;+&lt;TAB&gt; oder per Mausklick." sqref="Q25 BA25 AU25 AO25 AI25 AC25 W25" xr:uid="{00000000-0002-0000-0300-000007000000}"/>
    <dataValidation allowBlank="1" showInputMessage="1" promptTitle="Heizkreis-Wärmeleistung" prompt="Geben Sie die Wärmeleistung des einzelnen Heizkreises ein._x000a__x000a_Zur Navigation zwischen den Auswahl- und Eingabefeldern drücken Sie &lt;TAB&gt; oder &lt;Umschalt&gt;+&lt;TAB&gt;." sqref="Q36 BA36 AU36 AO36 AI36 AC36 W36" xr:uid="{00000000-0002-0000-0300-000008000000}"/>
  </dataValidations>
  <pageMargins left="0.39370078740157483" right="0.39370078740157483" top="0.43307086614173229" bottom="0.43307086614173229" header="0.11811023622047245" footer="0.31496062992125984"/>
  <pageSetup paperSize="8" orientation="landscape" r:id="rId1"/>
  <headerFooter alignWithMargins="0">
    <oddFooter>&amp;C&amp;8www.taconova.com</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Radiatoren (A)</vt:lpstr>
      <vt:lpstr>Radiatoren (B)</vt:lpstr>
      <vt:lpstr>Fußbodenheizung (A)</vt:lpstr>
      <vt:lpstr>Fußbodenheizung (B)</vt:lpstr>
      <vt:lpstr>'Fußbodenheizung (A)'!Druckbereich</vt:lpstr>
      <vt:lpstr>'Fußbodenheizung (B)'!Druckbereich</vt:lpstr>
      <vt:lpstr>'Radiatoren (A)'!Druckbereich</vt:lpstr>
      <vt:lpstr>'Radiatoren (B)'!Druckbereich</vt:lpstr>
    </vt:vector>
  </TitlesOfParts>
  <Company>Wolfgang Heinl  Text &amp; Formular  D-88239 Wangen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Taconova</dc:title>
  <dc:subject>Excel-Tool Hydraulischer Abgleich im Bestand</dc:subject>
  <dc:creator>Sven Bachmann</dc:creator>
  <dc:description>Berechnung der Durchflussmengen (l/min) für Radiatoren- und Fußbodenheizungen</dc:description>
  <cp:lastModifiedBy>Sven Bachmann</cp:lastModifiedBy>
  <cp:lastPrinted>2014-10-01T11:16:02Z</cp:lastPrinted>
  <dcterms:created xsi:type="dcterms:W3CDTF">2009-11-05T11:42:44Z</dcterms:created>
  <dcterms:modified xsi:type="dcterms:W3CDTF">2020-12-23T13:26:44Z</dcterms:modified>
</cp:coreProperties>
</file>